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mslsdrfs-30\nupro\COENG\SENAI\CAXIAS\SERVIÇOS (TR)\2021\"/>
    </mc:Choice>
  </mc:AlternateContent>
  <bookViews>
    <workbookView xWindow="-120" yWindow="-120" windowWidth="24240" windowHeight="13140"/>
  </bookViews>
  <sheets>
    <sheet name="Orçamento Sintético" sheetId="1" r:id="rId1"/>
    <sheet name="Cronograma" sheetId="9" r:id="rId2"/>
    <sheet name="ENCARGOS SOCIAIS" sheetId="8" r:id="rId3"/>
    <sheet name="BDI" sheetId="4" r:id="rId4"/>
  </sheets>
  <definedNames>
    <definedName name="_xlnm.Print_Area" localSheetId="3">BDI!$A$1:$D$47</definedName>
    <definedName name="_xlnm.Print_Area" localSheetId="2">'ENCARGOS SOCIAIS'!$A$1:$D$50</definedName>
    <definedName name="_xlnm.Print_Area" localSheetId="0">'Orçamento Sintético'!$A$1:$J$62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5" i="8" l="1"/>
  <c r="C45" i="8"/>
  <c r="D38" i="8"/>
  <c r="C38" i="8"/>
  <c r="D26" i="8"/>
  <c r="C26" i="8"/>
  <c r="C50" i="8" s="1"/>
  <c r="D48" i="8" l="1"/>
  <c r="D47" i="8"/>
  <c r="D49" i="8" s="1"/>
  <c r="D50" i="8" s="1"/>
  <c r="D37" i="4" l="1"/>
  <c r="D29" i="4"/>
  <c r="D44" i="4" s="1"/>
  <c r="D25" i="4"/>
</calcChain>
</file>

<file path=xl/sharedStrings.xml><?xml version="1.0" encoding="utf-8"?>
<sst xmlns="http://schemas.openxmlformats.org/spreadsheetml/2006/main" count="405" uniqueCount="279">
  <si>
    <t>Planilha Orçamentária Sintética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</si>
  <si>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</si>
  <si>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</si>
  <si>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</si>
  <si>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</si>
  <si>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</si>
  <si>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</si>
  <si>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</si>
  <si>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</si>
  <si>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Peso (%)</t>
  </si>
  <si>
    <t xml:space="preserve"> 1 </t>
  </si>
  <si>
    <t xml:space="preserve"> 1.1 </t>
  </si>
  <si>
    <t>ORSE</t>
  </si>
  <si>
    <t xml:space="preserve"> 74209/001 </t>
  </si>
  <si>
    <t>SINAPI</t>
  </si>
  <si>
    <t>m²</t>
  </si>
  <si>
    <t>un</t>
  </si>
  <si>
    <t>UN</t>
  </si>
  <si>
    <t>MES</t>
  </si>
  <si>
    <t xml:space="preserve"> 2 </t>
  </si>
  <si>
    <t>Próprio</t>
  </si>
  <si>
    <t xml:space="preserve"> 3 </t>
  </si>
  <si>
    <t xml:space="preserve"> 3.1 </t>
  </si>
  <si>
    <t>M</t>
  </si>
  <si>
    <t xml:space="preserve"> 4 </t>
  </si>
  <si>
    <t xml:space="preserve"> 4.1 </t>
  </si>
  <si>
    <t xml:space="preserve"> 5 </t>
  </si>
  <si>
    <t xml:space="preserve"> 5.1 </t>
  </si>
  <si>
    <t xml:space="preserve"> 6 </t>
  </si>
  <si>
    <t xml:space="preserve"> 6.1 </t>
  </si>
  <si>
    <t xml:space="preserve"> 7 </t>
  </si>
  <si>
    <t xml:space="preserve"> 7.1 </t>
  </si>
  <si>
    <t xml:space="preserve"> 8 </t>
  </si>
  <si>
    <t xml:space="preserve"> 88489 </t>
  </si>
  <si>
    <t>APLICAÇÃO MANUAL DE PINTURA COM TINTA LÁTEX ACRÍLICA EM PAREDES, DUAS DEMÃOS. AF_06/2014</t>
  </si>
  <si>
    <t>Total sem BDI</t>
  </si>
  <si>
    <t>Total do BDI</t>
  </si>
  <si>
    <t>Total Geral</t>
  </si>
  <si>
    <t>ENCARGOS SOCIAIS DESONERADOS</t>
  </si>
  <si>
    <t xml:space="preserve">B.D.I.EQUIPAMENTOS=16,00%                  </t>
  </si>
  <si>
    <t>COMPOSIÇÃO DO BDI</t>
  </si>
  <si>
    <t>BDI - OBRA</t>
  </si>
  <si>
    <t>ITEM</t>
  </si>
  <si>
    <t xml:space="preserve">DISCRIMINAÇÃO </t>
  </si>
  <si>
    <t>PERC.     (%)</t>
  </si>
  <si>
    <t xml:space="preserve"> Despesas Indiretas</t>
  </si>
  <si>
    <t>S+G</t>
  </si>
  <si>
    <t>Seguro e Garantia</t>
  </si>
  <si>
    <t>R</t>
  </si>
  <si>
    <t>Riscos e Imprevistos</t>
  </si>
  <si>
    <t>DF</t>
  </si>
  <si>
    <t>Despesas Financeiras</t>
  </si>
  <si>
    <t>AC</t>
  </si>
  <si>
    <t>Administração Central</t>
  </si>
  <si>
    <t>Total do Grupo A =</t>
  </si>
  <si>
    <t>Benefício</t>
  </si>
  <si>
    <t>L</t>
  </si>
  <si>
    <t>LUCRO</t>
  </si>
  <si>
    <t xml:space="preserve"> </t>
  </si>
  <si>
    <t>Total do Grupo B =</t>
  </si>
  <si>
    <t>Impostos</t>
  </si>
  <si>
    <t>I</t>
  </si>
  <si>
    <t>PIS / PASEP</t>
  </si>
  <si>
    <t>COFINS</t>
  </si>
  <si>
    <t>ISS</t>
  </si>
  <si>
    <t>CPRB</t>
  </si>
  <si>
    <t>Total do Grupo C =</t>
  </si>
  <si>
    <t>Fórmula Para Cálculo do B.D.I</t>
  </si>
  <si>
    <t>Bonificação Sobre Despesas indiretas (B.D.I) =</t>
  </si>
  <si>
    <t>COMPOSIÇÃO DOS ENCARGOS SOCIAIS</t>
  </si>
  <si>
    <t>HORISTA (%)</t>
  </si>
  <si>
    <t>MENSALISTA (%)</t>
  </si>
  <si>
    <r>
      <rPr>
        <b/>
        <sz val="10"/>
        <color indexed="8"/>
        <rFont val="Arial"/>
        <family val="2"/>
      </rPr>
      <t>GRUPO A</t>
    </r>
    <r>
      <rPr>
        <sz val="10"/>
        <rFont val="Arial"/>
        <family val="2"/>
      </rPr>
      <t xml:space="preserve"> </t>
    </r>
  </si>
  <si>
    <t>A1</t>
  </si>
  <si>
    <r>
      <rPr>
        <sz val="10"/>
        <color indexed="8"/>
        <rFont val="Arial"/>
        <family val="2"/>
      </rPr>
      <t xml:space="preserve">INSS </t>
    </r>
    <r>
      <rPr>
        <sz val="10"/>
        <rFont val="Arial"/>
        <family val="2"/>
      </rPr>
      <t xml:space="preserve"> </t>
    </r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</si>
  <si>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</si>
  <si>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</si>
  <si>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</si>
  <si>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</si>
  <si>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</si>
  <si>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</si>
  <si>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</si>
  <si>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</si>
  <si>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</si>
  <si>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Sálario Educação</t>
  </si>
  <si>
    <t>A7</t>
  </si>
  <si>
    <t>Seguro Contra Acidente de Trabalho</t>
  </si>
  <si>
    <t>A8</t>
  </si>
  <si>
    <t>FGTS</t>
  </si>
  <si>
    <t>A9</t>
  </si>
  <si>
    <t>SECONCI</t>
  </si>
  <si>
    <t>A</t>
  </si>
  <si>
    <r>
      <rPr>
        <b/>
        <sz val="10"/>
        <color indexed="8"/>
        <rFont val="Arial"/>
        <family val="2"/>
      </rPr>
      <t xml:space="preserve">TOTAL DO GRUPO A </t>
    </r>
    <r>
      <rPr>
        <sz val="10"/>
        <rFont val="Arial"/>
        <family val="2"/>
      </rPr>
      <t xml:space="preserve"> </t>
    </r>
  </si>
  <si>
    <r>
      <rPr>
        <b/>
        <sz val="10"/>
        <color indexed="8"/>
        <rFont val="Arial"/>
        <family val="2"/>
      </rPr>
      <t xml:space="preserve">GRUPO B </t>
    </r>
    <r>
      <rPr>
        <sz val="10"/>
        <rFont val="Arial"/>
        <family val="2"/>
      </rPr>
      <t xml:space="preserve"> </t>
    </r>
  </si>
  <si>
    <t>B1</t>
  </si>
  <si>
    <r>
      <rPr>
        <sz val="10"/>
        <color indexed="8"/>
        <rFont val="Arial"/>
        <family val="2"/>
      </rPr>
      <t xml:space="preserve">Repouso Remunerado </t>
    </r>
    <r>
      <rPr>
        <sz val="10"/>
        <rFont val="Arial"/>
        <family val="2"/>
      </rPr>
      <t xml:space="preserve"> </t>
    </r>
  </si>
  <si>
    <t>B2</t>
  </si>
  <si>
    <t xml:space="preserve">Feriados </t>
  </si>
  <si>
    <t>B3</t>
  </si>
  <si>
    <r>
      <rPr>
        <sz val="10"/>
        <color indexed="8"/>
        <rFont val="Arial"/>
        <family val="2"/>
      </rPr>
      <t xml:space="preserve">Auxilio Enfermidade </t>
    </r>
    <r>
      <rPr>
        <sz val="10"/>
        <rFont val="Arial"/>
        <family val="2"/>
      </rPr>
      <t xml:space="preserve"> </t>
    </r>
  </si>
  <si>
    <t>B4</t>
  </si>
  <si>
    <r>
      <rPr>
        <sz val="10"/>
        <color indexed="8"/>
        <rFont val="Arial"/>
        <family val="2"/>
      </rPr>
      <t xml:space="preserve">13º Salário </t>
    </r>
    <r>
      <rPr>
        <sz val="10"/>
        <rFont val="Arial"/>
        <family val="2"/>
      </rPr>
      <t xml:space="preserve"> </t>
    </r>
  </si>
  <si>
    <t>B5</t>
  </si>
  <si>
    <r>
      <rPr>
        <sz val="10"/>
        <color indexed="8"/>
        <rFont val="Arial"/>
        <family val="2"/>
      </rPr>
      <t xml:space="preserve">Licença Paternidade </t>
    </r>
    <r>
      <rPr>
        <sz val="10"/>
        <rFont val="Arial"/>
        <family val="2"/>
      </rPr>
      <t xml:space="preserve"> </t>
    </r>
  </si>
  <si>
    <t>B6</t>
  </si>
  <si>
    <r>
      <rPr>
        <sz val="10"/>
        <color indexed="8"/>
        <rFont val="Arial"/>
        <family val="2"/>
      </rPr>
      <t xml:space="preserve">Faltas Justificadas </t>
    </r>
    <r>
      <rPr>
        <sz val="10"/>
        <rFont val="Arial"/>
        <family val="2"/>
      </rPr>
      <t xml:space="preserve"> </t>
    </r>
  </si>
  <si>
    <t>B7</t>
  </si>
  <si>
    <t>Dias de chuva</t>
  </si>
  <si>
    <t>B8</t>
  </si>
  <si>
    <r>
      <rPr>
        <sz val="10"/>
        <color indexed="8"/>
        <rFont val="Arial"/>
        <family val="2"/>
      </rPr>
      <t xml:space="preserve">Auxilio acidente de Trabalho </t>
    </r>
    <r>
      <rPr>
        <sz val="10"/>
        <rFont val="Arial"/>
        <family val="2"/>
      </rPr>
      <t xml:space="preserve"> </t>
    </r>
  </si>
  <si>
    <t>B9</t>
  </si>
  <si>
    <t>Férias Gozadas</t>
  </si>
  <si>
    <t>B10</t>
  </si>
  <si>
    <t>Salario Maternidade</t>
  </si>
  <si>
    <t>B</t>
  </si>
  <si>
    <r>
      <rPr>
        <b/>
        <sz val="10"/>
        <color indexed="8"/>
        <rFont val="Arial"/>
        <family val="2"/>
      </rPr>
      <t xml:space="preserve">TOTAL GRUPO B </t>
    </r>
    <r>
      <rPr>
        <sz val="10"/>
        <rFont val="Arial"/>
        <family val="2"/>
      </rPr>
      <t xml:space="preserve"> </t>
    </r>
  </si>
  <si>
    <r>
      <rPr>
        <b/>
        <sz val="10"/>
        <color indexed="8"/>
        <rFont val="Arial"/>
        <family val="2"/>
      </rPr>
      <t xml:space="preserve">GRUPO C </t>
    </r>
    <r>
      <rPr>
        <sz val="10"/>
        <rFont val="Arial"/>
        <family val="2"/>
      </rPr>
      <t xml:space="preserve"> </t>
    </r>
  </si>
  <si>
    <t>C1</t>
  </si>
  <si>
    <r>
      <rPr>
        <sz val="10"/>
        <color indexed="8"/>
        <rFont val="Arial"/>
        <family val="2"/>
      </rPr>
      <t xml:space="preserve">Aviso Prévio Indenizado </t>
    </r>
    <r>
      <rPr>
        <sz val="10"/>
        <rFont val="Arial"/>
        <family val="2"/>
      </rPr>
      <t xml:space="preserve"> </t>
    </r>
  </si>
  <si>
    <t>C2</t>
  </si>
  <si>
    <r>
      <rPr>
        <sz val="10"/>
        <color indexed="8"/>
        <rFont val="Arial"/>
        <family val="2"/>
      </rPr>
      <t xml:space="preserve">Aviso Prévio Trabalhado </t>
    </r>
    <r>
      <rPr>
        <sz val="10"/>
        <rFont val="Arial"/>
        <family val="2"/>
      </rPr>
      <t xml:space="preserve"> </t>
    </r>
  </si>
  <si>
    <t>C3</t>
  </si>
  <si>
    <t>Férias Indenizadas</t>
  </si>
  <si>
    <t>C4</t>
  </si>
  <si>
    <r>
      <rPr>
        <sz val="10"/>
        <color indexed="8"/>
        <rFont val="Arial"/>
        <family val="2"/>
      </rPr>
      <t xml:space="preserve">Depósito de Rescisão Contrato Trabalho sem Justo Causa </t>
    </r>
    <r>
      <rPr>
        <sz val="10"/>
        <rFont val="Arial"/>
        <family val="2"/>
      </rPr>
      <t xml:space="preserve"> </t>
    </r>
  </si>
  <si>
    <t>C5</t>
  </si>
  <si>
    <r>
      <rPr>
        <sz val="10"/>
        <color indexed="8"/>
        <rFont val="Arial"/>
        <family val="2"/>
      </rPr>
      <t xml:space="preserve">Indenização Adicional </t>
    </r>
    <r>
      <rPr>
        <sz val="10"/>
        <rFont val="Arial"/>
        <family val="2"/>
      </rPr>
      <t xml:space="preserve"> </t>
    </r>
  </si>
  <si>
    <t>C</t>
  </si>
  <si>
    <r>
      <rPr>
        <b/>
        <sz val="10"/>
        <color indexed="8"/>
        <rFont val="Arial"/>
        <family val="2"/>
      </rPr>
      <t xml:space="preserve">TOTAL GRUPO C </t>
    </r>
    <r>
      <rPr>
        <sz val="10"/>
        <rFont val="Arial"/>
        <family val="2"/>
      </rPr>
      <t xml:space="preserve"> </t>
    </r>
  </si>
  <si>
    <r>
      <rPr>
        <b/>
        <sz val="10"/>
        <color indexed="8"/>
        <rFont val="Arial"/>
        <family val="2"/>
      </rPr>
      <t xml:space="preserve">GRUPO D </t>
    </r>
    <r>
      <rPr>
        <sz val="10"/>
        <rFont val="Arial"/>
        <family val="2"/>
      </rPr>
      <t xml:space="preserve"> </t>
    </r>
  </si>
  <si>
    <t xml:space="preserve">D1 </t>
  </si>
  <si>
    <r>
      <rPr>
        <sz val="10"/>
        <color indexed="8"/>
        <rFont val="Arial"/>
        <family val="2"/>
      </rPr>
      <t xml:space="preserve">Reincidência do Grupo A sobre B </t>
    </r>
    <r>
      <rPr>
        <sz val="10"/>
        <rFont val="Arial"/>
        <family val="2"/>
      </rPr>
      <t xml:space="preserve"> </t>
    </r>
  </si>
  <si>
    <t>D2</t>
  </si>
  <si>
    <t>Reincidência de Grupo A sobre Aviso Prévio Trabalhado e Reincidência do FGTS sobre Aviso Prévio Indenizado</t>
  </si>
  <si>
    <t>D</t>
  </si>
  <si>
    <r>
      <rPr>
        <b/>
        <sz val="10"/>
        <color indexed="8"/>
        <rFont val="Arial"/>
        <family val="2"/>
      </rPr>
      <t xml:space="preserve">TOTAL GRUPO D </t>
    </r>
    <r>
      <rPr>
        <sz val="10"/>
        <rFont val="Arial"/>
        <family val="2"/>
      </rPr>
      <t xml:space="preserve"> </t>
    </r>
  </si>
  <si>
    <r>
      <rPr>
        <b/>
        <sz val="10"/>
        <color indexed="8"/>
        <rFont val="Arial"/>
        <family val="2"/>
      </rPr>
      <t>TOTAL (A+B+C+D)</t>
    </r>
    <r>
      <rPr>
        <sz val="10"/>
        <rFont val="Arial"/>
        <family val="2"/>
      </rPr>
      <t xml:space="preserve"> </t>
    </r>
  </si>
  <si>
    <t xml:space="preserve">B.D.I.PADRÃO =25,00%                  </t>
  </si>
  <si>
    <t>Obra</t>
  </si>
  <si>
    <t>Total Por Etapa</t>
  </si>
  <si>
    <t>30 DIAS</t>
  </si>
  <si>
    <t/>
  </si>
  <si>
    <t>Porcentagem</t>
  </si>
  <si>
    <t>Custo</t>
  </si>
  <si>
    <t>Porcentagem Acumulado</t>
  </si>
  <si>
    <t>Custo Acumulado</t>
  </si>
  <si>
    <t xml:space="preserve">                </t>
  </si>
  <si>
    <t>REMOÇÃO DE FORROS DE DRYWALL, PVC E FIBROMINERAL, DE FORMA MANUAL, SEM REAPROVEITAMENTO. AF_12/2017</t>
  </si>
  <si>
    <t xml:space="preserve"> 97640 </t>
  </si>
  <si>
    <t>SERVIÇOS PRELIMINARES</t>
  </si>
  <si>
    <t>m</t>
  </si>
  <si>
    <t xml:space="preserve"> 2.1 </t>
  </si>
  <si>
    <t>HORISTA=85,68%</t>
  </si>
  <si>
    <t>MENSALISTA=49,33%</t>
  </si>
  <si>
    <t xml:space="preserve"> 100,0%</t>
  </si>
  <si>
    <t>Valor Unit</t>
  </si>
  <si>
    <t>ADMINISTRAÇÃO</t>
  </si>
  <si>
    <t xml:space="preserve"> 681 </t>
  </si>
  <si>
    <t>ADMINISTRAÇÃO LOCAL</t>
  </si>
  <si>
    <t xml:space="preserve"> 1.2 </t>
  </si>
  <si>
    <t xml:space="preserve"> 1.2.1 </t>
  </si>
  <si>
    <t xml:space="preserve"> 07/2022 </t>
  </si>
  <si>
    <t>TAXA DE ART - CREA/CAU</t>
  </si>
  <si>
    <t>VB</t>
  </si>
  <si>
    <t xml:space="preserve"> 1.2.2 </t>
  </si>
  <si>
    <t>PLACA DE OBRA EM CHAPA DE ACO GALVANIZADO (1,50x1,80)m</t>
  </si>
  <si>
    <t xml:space="preserve"> 1.2.3 </t>
  </si>
  <si>
    <t xml:space="preserve"> 012225 </t>
  </si>
  <si>
    <t>SBC</t>
  </si>
  <si>
    <t>ALUGUEL MENSAL CONTAINER</t>
  </si>
  <si>
    <t>PASSARELA COBERTA</t>
  </si>
  <si>
    <t xml:space="preserve"> 100762 </t>
  </si>
  <si>
    <t>PINTURA COM TINTA ALQUÍDICA DE ACABAMENTO (ESMALTE SINTÉTICO FOSCO) APLICADA A ROLO OU PINCEL SOBRE SUPERFÍCIES METÁLICAS (EXCETO PERFIL) EXECUTADO EM OBRA (02 DEMÃOS). AF_01/2020</t>
  </si>
  <si>
    <t>ESCADA METÁLICA</t>
  </si>
  <si>
    <t xml:space="preserve"> 3.2 </t>
  </si>
  <si>
    <t xml:space="preserve"> PIN-ESM-030 </t>
  </si>
  <si>
    <t>SETOP</t>
  </si>
  <si>
    <t>PINTURA ESMALTE EM TUBO GALVANIZADO, DUAS (2) DEMÃOS, INCLUSIVE UMA (1) DEMÃO DE FUNDO ANTICORROSIVO</t>
  </si>
  <si>
    <t>BLOCO DA ADMINISTRAÇÃO</t>
  </si>
  <si>
    <t xml:space="preserve"> 9571 </t>
  </si>
  <si>
    <t>Tela mosquiteiro galvanizada, malha 14, fio 30</t>
  </si>
  <si>
    <t xml:space="preserve"> 4.2 </t>
  </si>
  <si>
    <t xml:space="preserve"> 88495 </t>
  </si>
  <si>
    <t>APLICAÇÃO E LIXAMENTO DE MASSA LÁTEX EM PAREDES, UMA DEMÃO. AF_06/2014</t>
  </si>
  <si>
    <t xml:space="preserve"> 4.3 </t>
  </si>
  <si>
    <t>BLOCO EAD</t>
  </si>
  <si>
    <t xml:space="preserve"> 2187 </t>
  </si>
  <si>
    <t>Polimento de piso de alta resistência (existente)</t>
  </si>
  <si>
    <t xml:space="preserve"> 5.2 </t>
  </si>
  <si>
    <t xml:space="preserve"> 5.3 </t>
  </si>
  <si>
    <t xml:space="preserve"> 5.4 </t>
  </si>
  <si>
    <t xml:space="preserve"> 5.5 </t>
  </si>
  <si>
    <t xml:space="preserve"> 7172 </t>
  </si>
  <si>
    <t>Revestimento cerâmico para parede, 10 x 10 cm, Elizabeth, linha Vermelho Cristal, ou similar, aplicado com argamassa industrializada ac-iii, rejuntado, exclusive regularização de base ou emboço - Rev 04</t>
  </si>
  <si>
    <t xml:space="preserve"> 5.6 </t>
  </si>
  <si>
    <t xml:space="preserve"> 13031 </t>
  </si>
  <si>
    <t>Luminária tubular com lâmpada led de 2 x 18/20 w / bivolt</t>
  </si>
  <si>
    <t xml:space="preserve"> 5.7 </t>
  </si>
  <si>
    <t xml:space="preserve"> 93146 </t>
  </si>
  <si>
    <t>PONTO DE ILUMINAÇÃO E TOMADA, RESIDENCIAL, INCLUINDO INTERRUPTOR PARALELO E TOMADA 10A/250V, CAIXA ELÉTRICA, ELETRODUTO, CABO, RASGO, QUEBRA E CHUMBAMENTO (EXCLUINDO LUMINÁRIA E LÂMPADA). AF_01/2016</t>
  </si>
  <si>
    <t xml:space="preserve"> 5.8 </t>
  </si>
  <si>
    <t xml:space="preserve"> 170690 </t>
  </si>
  <si>
    <t>SEDOP</t>
  </si>
  <si>
    <t>Ponto de logica - UTP (c/ instalagao aparente)</t>
  </si>
  <si>
    <t>PT</t>
  </si>
  <si>
    <t xml:space="preserve"> 5.9 </t>
  </si>
  <si>
    <t xml:space="preserve"> 98557 </t>
  </si>
  <si>
    <t>IMPERMEABILIZAÇÃO DE SUPERFÍCIE COM EMULSÃO ASFÁLTICA, 2 DEMÃOS AF_06/2018</t>
  </si>
  <si>
    <t>BLOCO SOLDA</t>
  </si>
  <si>
    <t>TELA DE PROTEÇÃO</t>
  </si>
  <si>
    <t xml:space="preserve"> 6.1.1 </t>
  </si>
  <si>
    <t xml:space="preserve"> 6.1.2 </t>
  </si>
  <si>
    <t xml:space="preserve"> 6.1.3 </t>
  </si>
  <si>
    <t xml:space="preserve"> 6.1.4 </t>
  </si>
  <si>
    <t xml:space="preserve"> 6.1.5 </t>
  </si>
  <si>
    <t xml:space="preserve"> 96486 </t>
  </si>
  <si>
    <t>FORRO DE PVC, LISO, PARA AMBIENTES COMERCIAIS, INCLUSIVE ESTRUTURA DE FIXAÇÃO. AF_05/2017_P</t>
  </si>
  <si>
    <t xml:space="preserve"> 6.2 </t>
  </si>
  <si>
    <t>TELHADO</t>
  </si>
  <si>
    <t xml:space="preserve"> 6.2.1 </t>
  </si>
  <si>
    <t xml:space="preserve"> 022181 </t>
  </si>
  <si>
    <t>RETIRADA MADEIRAMENTO DE TELHADOS</t>
  </si>
  <si>
    <t xml:space="preserve"> 6.2.2 </t>
  </si>
  <si>
    <t xml:space="preserve"> 72230 </t>
  </si>
  <si>
    <t>RETIRADA DE TELHAS DE CERAMICAS OU DE VIDRO</t>
  </si>
  <si>
    <t xml:space="preserve"> 6.2.3 </t>
  </si>
  <si>
    <t xml:space="preserve"> 92552 </t>
  </si>
  <si>
    <t>FABRICAÇÃO E INSTALAÇÃO DE TESOURA INTEIRA EM MADEIRA NÃO APARELHADA, VÃO DE 10 M, PARA TELHA CERÂMICA OU DE CONCRETO, INCLUSO IÇAMENTO. AF_07/2019</t>
  </si>
  <si>
    <t xml:space="preserve"> 6.2.4 </t>
  </si>
  <si>
    <t xml:space="preserve"> 92541 </t>
  </si>
  <si>
    <t>TRAMA DE MADEIRA COMPOSTA POR RIPAS, CAIBROS E TERÇAS PARA TELHADOS DE ATÉ 2 ÁGUAS PARA TELHA CERÂMICA CAPA-CANAL, INCLUSO TRANSPORTE VERTICAL. AF_07/2019 - 30% ÁREA</t>
  </si>
  <si>
    <t xml:space="preserve"> 6.2.5 </t>
  </si>
  <si>
    <t xml:space="preserve"> 94204 </t>
  </si>
  <si>
    <t>TELHAMENTO COM TELHA CERÂMICA CAPA-CANAL, TIPO COLONIAL, COM MAIS DE 2 ÁGUAS, INCLUSO TRANSPORTE VERTICAL. AF_07/2019 - 50% DA ÁREA</t>
  </si>
  <si>
    <t xml:space="preserve"> 6.2.6 </t>
  </si>
  <si>
    <t xml:space="preserve"> 92539 </t>
  </si>
  <si>
    <t>INSTALAÇÃO DE TRAMA DE MADEIRA COMPOSTA POR RIPAS, CAIBROS E TERÇAS PARA TELHADOS DE ATÉ 2 ÁGUAS PARA TELHA DE ENCAIXE DE CERÂMICA OU DE CONCRETO, INCLUSO TRANSPORTE VERTICAL. AF_07/2019</t>
  </si>
  <si>
    <t xml:space="preserve"> 6.2.7 </t>
  </si>
  <si>
    <t xml:space="preserve"> 94201 </t>
  </si>
  <si>
    <t>TELHAMENTO COM TELHA CERÂMICA CAPA-CANAL, TIPO COLONIAL, COM ATÉ 2 ÁGUAS, INCLUSO TRANSPORTE VERTICAL. AF_07/2019 - MÃO DE OBRA</t>
  </si>
  <si>
    <t xml:space="preserve"> 6.2.8 </t>
  </si>
  <si>
    <t xml:space="preserve"> 248 </t>
  </si>
  <si>
    <t>Emassamento de beiral de telha ceramica</t>
  </si>
  <si>
    <t xml:space="preserve"> 6.2.9 </t>
  </si>
  <si>
    <t xml:space="preserve"> 247 </t>
  </si>
  <si>
    <t>Emassamento de cumeeira com telha cerâmica - Rev. 01</t>
  </si>
  <si>
    <t>PÁTIO</t>
  </si>
  <si>
    <t xml:space="preserve"> 060144 </t>
  </si>
  <si>
    <t>LUMINARIA TIPO TARTARUGA PRETA TASCHIBRA</t>
  </si>
  <si>
    <t>METALMECÂNICA</t>
  </si>
  <si>
    <t xml:space="preserve"> 8.1 </t>
  </si>
  <si>
    <t xml:space="preserve"> 091379 </t>
  </si>
  <si>
    <t>Porta em vidro temperado c/ ferragens -(sem mola) 1,20x2,10m</t>
  </si>
  <si>
    <t>SENAI CAXIAS - Serviços complementares</t>
  </si>
  <si>
    <t>Bancos</t>
  </si>
  <si>
    <t>15 DIAS</t>
  </si>
  <si>
    <t xml:space="preserve"> 100,00%
 4.894,24</t>
  </si>
  <si>
    <t xml:space="preserve"> 50,00%
 2.447,12</t>
  </si>
  <si>
    <t xml:space="preserve"> 100,00%
 4.747,68</t>
  </si>
  <si>
    <t xml:space="preserve"> 100,00%
 2.118,24</t>
  </si>
  <si>
    <t xml:space="preserve"> 100,00%
 6.907,33</t>
  </si>
  <si>
    <t xml:space="preserve"> 40,00%
 2.762,93</t>
  </si>
  <si>
    <t xml:space="preserve"> 60,00%
 4.144,40</t>
  </si>
  <si>
    <t xml:space="preserve"> 100,00%
 19.274,58</t>
  </si>
  <si>
    <t xml:space="preserve"> 30,00%
 5.782,37</t>
  </si>
  <si>
    <t xml:space="preserve"> 70,00%
 13.492,21</t>
  </si>
  <si>
    <t xml:space="preserve"> 100,00%
 38.157,69</t>
  </si>
  <si>
    <t xml:space="preserve"> 50,00%
 19.078,85</t>
  </si>
  <si>
    <t xml:space="preserve"> 100,00%
 3.000,48</t>
  </si>
  <si>
    <t xml:space="preserve"> 100,00%
 1.766,21</t>
  </si>
  <si>
    <t xml:space="preserve"> 51,57%</t>
  </si>
  <si>
    <t xml:space="preserve"> 48,43%</t>
  </si>
  <si>
    <t xml:space="preserve"> 41.703,88</t>
  </si>
  <si>
    <t xml:space="preserve"> 39.162,57</t>
  </si>
  <si>
    <t xml:space="preserve"> 80.866,45</t>
  </si>
  <si>
    <t xml:space="preserve">B.D.I.PADRÃO 25,00%                  </t>
  </si>
  <si>
    <t>SENAI - SERVIÇO NACIONAL DA APRENDIZAGEM INDUSTRIAL</t>
  </si>
  <si>
    <t xml:space="preserve">SINAPI - 04/2021 - Maranhão
SBC - 05/2021 - Maranhão
SICRO3 - 01/2021 - Maranhão
SICRO2 - 11/2016 - Maranhão
ORSE - 02/2021 - Sergipe
SEDOP - 03/2021 - Pará
SEINFRA - 027 - Ceará
SETOP - 01/2021 - Minas Gerais
</t>
  </si>
  <si>
    <t>DATA REFERÊNCIA TÉCNICA: ABRIL/2021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</si>
</sst>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5" formatCode="_-&quot;R$&quot;\ * #,##0.00_-;\-&quot;R$&quot;\ * #,##0.00_-;_-&quot;R$&quot;\ * &quot;-&quot;??_-;_-@_-"/>
    <numFmt numFmtId="166" formatCode="#,##0.00\ %"/>
    <numFmt numFmtId="167" formatCode="_(* #,##0.00_);_(* \(#,##0.00\);_(* &quot;-&quot;??_);_(@_)"/>
    <numFmt numFmtId="168" formatCode="_(&quot;R$ &quot;* #,##0.00_);_(&quot;R$ &quot;* \(#,##0.00\);_(&quot;R$ &quot;* &quot;-&quot;??_);_(@_)"/>
  </numFmts>
  <fonts count="37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8"/>
      <name val="Arial Black"/>
      <family val="2"/>
    </font>
    <font>
      <b/>
      <sz val="11.5"/>
      <name val="Arial"/>
      <family val="2"/>
    </font>
    <font>
      <b/>
      <sz val="10"/>
      <name val="Arial Black"/>
      <family val="2"/>
    </font>
    <font>
      <b/>
      <sz val="12"/>
      <name val="Arial Narrow"/>
      <family val="2"/>
    </font>
    <font>
      <b/>
      <sz val="12"/>
      <color theme="1"/>
      <name val="Calibri"/>
      <family val="2"/>
      <scheme val="minor"/>
    </font>
    <font>
      <sz val="10"/>
      <name val="Arial Black"/>
      <family val="2"/>
    </font>
    <font>
      <sz val="12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9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trike/>
      <sz val="10"/>
      <name val="Arial Narrow"/>
      <family val="2"/>
    </font>
    <font>
      <b/>
      <sz val="12"/>
      <color theme="0"/>
      <name val="Arial Narrow"/>
      <family val="2"/>
    </font>
    <font>
      <sz val="9"/>
      <color indexed="10"/>
      <name val="Geneva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2"/>
      <name val="Arial"/>
      <family val="1"/>
    </font>
    <font>
      <sz val="12"/>
      <name val="Arial"/>
      <family val="2"/>
    </font>
    <font>
      <b/>
      <sz val="12"/>
      <name val="Arial"/>
      <family val="1"/>
    </font>
    <font>
      <sz val="8"/>
      <name val="Arial"/>
      <family val="1"/>
    </font>
    <font>
      <b/>
      <sz val="10"/>
      <color rgb="FF000000"/>
      <name val="Arial"/>
      <family val="2"/>
    </font>
    <font>
      <b/>
      <sz val="11"/>
      <name val="Arial"/>
      <family val="2"/>
    </font>
    <font>
      <b/>
      <sz val="8"/>
      <name val="Arial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ECF6"/>
      </patternFill>
    </fill>
    <fill>
      <patternFill patternType="solid">
        <fgColor theme="0"/>
        <bgColor rgb="FF000000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rgb="FFFF55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 style="medium">
        <color indexed="64"/>
      </right>
      <top/>
      <bottom style="thick">
        <color rgb="FFFF5500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medium">
        <color indexed="64"/>
      </right>
      <top style="thin">
        <color rgb="FFCCCCCC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8" fillId="0" borderId="0" applyFont="0" applyFill="0" applyBorder="0" applyAlignment="0" applyProtection="0"/>
    <xf numFmtId="0" fontId="10" fillId="0" borderId="0"/>
    <xf numFmtId="0" fontId="1" fillId="0" borderId="0"/>
    <xf numFmtId="43" fontId="1" fillId="0" borderId="0" applyFont="0" applyFill="0" applyBorder="0" applyAlignment="0" applyProtection="0"/>
    <xf numFmtId="0" fontId="26" fillId="0" borderId="0"/>
    <xf numFmtId="9" fontId="10" fillId="0" borderId="0" applyFont="0" applyFill="0" applyBorder="0" applyAlignment="0" applyProtection="0"/>
  </cellStyleXfs>
  <cellXfs count="302">
    <xf numFmtId="0" fontId="0" fillId="0" borderId="0" xfId="0"/>
    <xf numFmtId="2" fontId="0" fillId="0" borderId="0" xfId="0" applyNumberFormat="1"/>
    <xf numFmtId="165" fontId="0" fillId="0" borderId="0" xfId="1" applyFont="1"/>
    <xf numFmtId="0" fontId="0" fillId="0" borderId="0" xfId="0" applyFill="1" applyBorder="1"/>
    <xf numFmtId="2" fontId="0" fillId="0" borderId="0" xfId="1" applyNumberFormat="1" applyFont="1" applyFill="1" applyBorder="1"/>
    <xf numFmtId="165" fontId="0" fillId="0" borderId="0" xfId="1" applyFont="1" applyFill="1" applyBorder="1"/>
    <xf numFmtId="0" fontId="0" fillId="0" borderId="0" xfId="0" applyFill="1"/>
    <xf numFmtId="0" fontId="10" fillId="0" borderId="0" xfId="0" applyFont="1" applyFill="1"/>
    <xf numFmtId="2" fontId="13" fillId="0" borderId="0" xfId="1" applyNumberFormat="1" applyFont="1" applyFill="1" applyAlignment="1">
      <alignment horizontal="center"/>
    </xf>
    <xf numFmtId="165" fontId="0" fillId="0" borderId="0" xfId="1" applyFont="1" applyFill="1"/>
    <xf numFmtId="165" fontId="9" fillId="0" borderId="0" xfId="1" applyFont="1" applyFill="1"/>
    <xf numFmtId="0" fontId="14" fillId="0" borderId="0" xfId="0" applyFont="1" applyFill="1" applyAlignment="1">
      <alignment wrapText="1"/>
    </xf>
    <xf numFmtId="2" fontId="14" fillId="0" borderId="0" xfId="0" applyNumberFormat="1" applyFont="1" applyFill="1" applyAlignment="1">
      <alignment wrapText="1"/>
    </xf>
    <xf numFmtId="165" fontId="14" fillId="0" borderId="0" xfId="1" applyFont="1" applyFill="1" applyAlignment="1">
      <alignment wrapText="1"/>
    </xf>
    <xf numFmtId="0" fontId="9" fillId="0" borderId="0" xfId="0" applyFont="1" applyFill="1"/>
    <xf numFmtId="2" fontId="0" fillId="0" borderId="0" xfId="0" applyNumberFormat="1" applyFill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165" fontId="2" fillId="0" borderId="1" xfId="1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horizontal="right" vertical="top" wrapText="1"/>
    </xf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0" xfId="0" applyFill="1" applyBorder="1"/>
    <xf numFmtId="0" fontId="9" fillId="0" borderId="0" xfId="0" applyFont="1"/>
    <xf numFmtId="0" fontId="13" fillId="0" borderId="0" xfId="0" applyFont="1"/>
    <xf numFmtId="0" fontId="0" fillId="0" borderId="0" xfId="0" applyAlignment="1">
      <alignment horizontal="right"/>
    </xf>
    <xf numFmtId="0" fontId="18" fillId="0" borderId="0" xfId="0" applyFont="1"/>
    <xf numFmtId="0" fontId="1" fillId="0" borderId="0" xfId="3"/>
    <xf numFmtId="49" fontId="20" fillId="4" borderId="7" xfId="3" applyNumberFormat="1" applyFont="1" applyFill="1" applyBorder="1" applyAlignment="1">
      <alignment horizontal="center" vertical="center"/>
    </xf>
    <xf numFmtId="49" fontId="20" fillId="4" borderId="0" xfId="3" applyNumberFormat="1" applyFont="1" applyFill="1" applyBorder="1" applyAlignment="1">
      <alignment horizontal="center" vertical="center"/>
    </xf>
    <xf numFmtId="167" fontId="23" fillId="0" borderId="13" xfId="3" applyNumberFormat="1" applyFont="1" applyFill="1" applyBorder="1" applyAlignment="1">
      <alignment horizontal="center" vertical="center" wrapText="1"/>
    </xf>
    <xf numFmtId="0" fontId="23" fillId="0" borderId="1" xfId="3" applyFont="1" applyBorder="1" applyAlignment="1">
      <alignment horizontal="center" vertical="center"/>
    </xf>
    <xf numFmtId="0" fontId="22" fillId="0" borderId="1" xfId="3" applyFont="1" applyFill="1" applyBorder="1" applyAlignment="1">
      <alignment vertical="center"/>
    </xf>
    <xf numFmtId="10" fontId="22" fillId="0" borderId="16" xfId="4" applyNumberFormat="1" applyFont="1" applyBorder="1" applyAlignment="1" applyProtection="1">
      <alignment horizontal="center" vertical="center"/>
      <protection locked="0"/>
    </xf>
    <xf numFmtId="0" fontId="1" fillId="0" borderId="0" xfId="3" applyFill="1"/>
    <xf numFmtId="10" fontId="23" fillId="0" borderId="19" xfId="4" applyNumberFormat="1" applyFont="1" applyBorder="1" applyAlignment="1">
      <alignment horizontal="center" vertical="center"/>
    </xf>
    <xf numFmtId="0" fontId="22" fillId="0" borderId="20" xfId="3" applyFont="1" applyFill="1" applyBorder="1" applyAlignment="1">
      <alignment vertical="center"/>
    </xf>
    <xf numFmtId="0" fontId="22" fillId="0" borderId="7" xfId="3" applyFont="1" applyFill="1" applyBorder="1" applyAlignment="1">
      <alignment horizontal="center" vertical="center"/>
    </xf>
    <xf numFmtId="0" fontId="22" fillId="0" borderId="0" xfId="3" applyFont="1" applyFill="1" applyBorder="1" applyAlignment="1">
      <alignment horizontal="center" vertical="center"/>
    </xf>
    <xf numFmtId="0" fontId="22" fillId="0" borderId="7" xfId="3" applyFont="1" applyFill="1" applyBorder="1" applyAlignment="1">
      <alignment horizontal="right" vertical="center"/>
    </xf>
    <xf numFmtId="0" fontId="22" fillId="0" borderId="0" xfId="3" applyFont="1" applyFill="1" applyBorder="1" applyAlignment="1">
      <alignment horizontal="right" vertical="center"/>
    </xf>
    <xf numFmtId="0" fontId="10" fillId="7" borderId="30" xfId="0" applyFont="1" applyFill="1" applyBorder="1"/>
    <xf numFmtId="0" fontId="30" fillId="0" borderId="0" xfId="0" applyFont="1" applyFill="1" applyBorder="1"/>
    <xf numFmtId="0" fontId="32" fillId="0" borderId="1" xfId="0" applyFont="1" applyFill="1" applyBorder="1" applyAlignment="1">
      <alignment horizontal="center" vertical="top" wrapText="1"/>
    </xf>
    <xf numFmtId="0" fontId="30" fillId="0" borderId="0" xfId="0" applyFont="1"/>
    <xf numFmtId="0" fontId="10" fillId="0" borderId="0" xfId="0" applyFont="1"/>
    <xf numFmtId="0" fontId="14" fillId="0" borderId="0" xfId="0" applyFont="1" applyAlignment="1">
      <alignment wrapText="1"/>
    </xf>
    <xf numFmtId="2" fontId="14" fillId="0" borderId="0" xfId="0" applyNumberFormat="1" applyFont="1" applyAlignment="1">
      <alignment wrapText="1"/>
    </xf>
    <xf numFmtId="0" fontId="0" fillId="0" borderId="0" xfId="0"/>
    <xf numFmtId="0" fontId="30" fillId="0" borderId="0" xfId="0" applyFont="1" applyBorder="1"/>
    <xf numFmtId="0" fontId="0" fillId="0" borderId="0" xfId="0" applyBorder="1"/>
    <xf numFmtId="165" fontId="0" fillId="0" borderId="0" xfId="1" applyFont="1" applyBorder="1"/>
    <xf numFmtId="0" fontId="5" fillId="4" borderId="0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right" vertical="top" wrapText="1"/>
    </xf>
    <xf numFmtId="4" fontId="5" fillId="4" borderId="1" xfId="0" applyNumberFormat="1" applyFont="1" applyFill="1" applyBorder="1" applyAlignment="1">
      <alignment horizontal="right" vertical="top" wrapText="1"/>
    </xf>
    <xf numFmtId="4" fontId="3" fillId="4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165" fontId="4" fillId="0" borderId="0" xfId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left" vertical="top" wrapText="1"/>
    </xf>
    <xf numFmtId="0" fontId="17" fillId="5" borderId="0" xfId="0" applyFont="1" applyFill="1" applyAlignment="1">
      <alignment vertical="top" wrapText="1"/>
    </xf>
    <xf numFmtId="165" fontId="0" fillId="0" borderId="0" xfId="0" applyNumberFormat="1"/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0" fillId="0" borderId="32" xfId="0" applyFill="1" applyBorder="1"/>
    <xf numFmtId="0" fontId="0" fillId="0" borderId="37" xfId="0" applyFill="1" applyBorder="1"/>
    <xf numFmtId="0" fontId="30" fillId="0" borderId="37" xfId="0" applyFont="1" applyFill="1" applyBorder="1"/>
    <xf numFmtId="2" fontId="0" fillId="0" borderId="37" xfId="1" applyNumberFormat="1" applyFont="1" applyFill="1" applyBorder="1"/>
    <xf numFmtId="165" fontId="0" fillId="0" borderId="37" xfId="1" applyFont="1" applyFill="1" applyBorder="1"/>
    <xf numFmtId="0" fontId="0" fillId="0" borderId="38" xfId="0" applyFill="1" applyBorder="1"/>
    <xf numFmtId="0" fontId="0" fillId="0" borderId="7" xfId="0" applyFill="1" applyBorder="1"/>
    <xf numFmtId="0" fontId="0" fillId="0" borderId="39" xfId="0" applyFill="1" applyBorder="1"/>
    <xf numFmtId="49" fontId="0" fillId="0" borderId="7" xfId="0" applyNumberFormat="1" applyFill="1" applyBorder="1"/>
    <xf numFmtId="165" fontId="12" fillId="0" borderId="0" xfId="1" applyFont="1" applyFill="1" applyBorder="1"/>
    <xf numFmtId="165" fontId="9" fillId="0" borderId="0" xfId="1" applyFont="1" applyFill="1" applyBorder="1"/>
    <xf numFmtId="0" fontId="0" fillId="0" borderId="7" xfId="0" applyBorder="1"/>
    <xf numFmtId="0" fontId="9" fillId="0" borderId="0" xfId="0" applyFont="1" applyFill="1" applyBorder="1"/>
    <xf numFmtId="0" fontId="2" fillId="2" borderId="7" xfId="0" applyFont="1" applyFill="1" applyBorder="1" applyAlignment="1">
      <alignment horizontal="left" vertical="top" wrapText="1"/>
    </xf>
    <xf numFmtId="0" fontId="6" fillId="3" borderId="40" xfId="0" applyFont="1" applyFill="1" applyBorder="1" applyAlignment="1">
      <alignment horizontal="left" vertical="top" wrapText="1"/>
    </xf>
    <xf numFmtId="0" fontId="6" fillId="3" borderId="41" xfId="0" applyFont="1" applyFill="1" applyBorder="1" applyAlignment="1">
      <alignment horizontal="left" vertical="top" wrapText="1"/>
    </xf>
    <xf numFmtId="0" fontId="4" fillId="3" borderId="41" xfId="0" applyFont="1" applyFill="1" applyBorder="1" applyAlignment="1">
      <alignment horizontal="left" vertical="top" wrapText="1"/>
    </xf>
    <xf numFmtId="0" fontId="0" fillId="0" borderId="43" xfId="0" applyBorder="1"/>
    <xf numFmtId="0" fontId="27" fillId="0" borderId="43" xfId="0" applyFont="1" applyBorder="1"/>
    <xf numFmtId="0" fontId="0" fillId="0" borderId="44" xfId="0" applyBorder="1"/>
    <xf numFmtId="0" fontId="10" fillId="7" borderId="45" xfId="0" applyFont="1" applyFill="1" applyBorder="1"/>
    <xf numFmtId="0" fontId="10" fillId="0" borderId="45" xfId="0" applyFont="1" applyBorder="1"/>
    <xf numFmtId="0" fontId="29" fillId="0" borderId="45" xfId="0" applyFont="1" applyBorder="1"/>
    <xf numFmtId="0" fontId="29" fillId="0" borderId="45" xfId="0" applyFont="1" applyBorder="1" applyAlignment="1">
      <alignment wrapText="1"/>
    </xf>
    <xf numFmtId="10" fontId="10" fillId="0" borderId="30" xfId="6" applyNumberFormat="1" applyFont="1" applyFill="1" applyBorder="1" applyAlignment="1">
      <alignment horizontal="center"/>
    </xf>
    <xf numFmtId="10" fontId="27" fillId="0" borderId="30" xfId="6" applyNumberFormat="1" applyFont="1" applyFill="1" applyBorder="1" applyAlignment="1">
      <alignment horizontal="center"/>
    </xf>
    <xf numFmtId="10" fontId="10" fillId="7" borderId="30" xfId="0" applyNumberFormat="1" applyFont="1" applyFill="1" applyBorder="1" applyAlignment="1">
      <alignment horizontal="center"/>
    </xf>
    <xf numFmtId="10" fontId="10" fillId="0" borderId="30" xfId="0" applyNumberFormat="1" applyFont="1" applyBorder="1" applyAlignment="1">
      <alignment horizontal="center"/>
    </xf>
    <xf numFmtId="10" fontId="27" fillId="0" borderId="30" xfId="0" applyNumberFormat="1" applyFont="1" applyBorder="1" applyAlignment="1">
      <alignment horizontal="center"/>
    </xf>
    <xf numFmtId="10" fontId="19" fillId="5" borderId="0" xfId="0" applyNumberFormat="1" applyFont="1" applyFill="1" applyAlignment="1">
      <alignment vertical="top" wrapText="1"/>
    </xf>
    <xf numFmtId="0" fontId="2" fillId="2" borderId="0" xfId="0" applyFont="1" applyFill="1" applyBorder="1" applyAlignment="1">
      <alignment horizontal="left" vertical="top" wrapText="1"/>
    </xf>
    <xf numFmtId="10" fontId="22" fillId="0" borderId="22" xfId="4" applyNumberFormat="1" applyFont="1" applyBorder="1" applyAlignment="1" applyProtection="1">
      <alignment horizontal="center" vertical="center"/>
      <protection locked="0"/>
    </xf>
    <xf numFmtId="0" fontId="4" fillId="3" borderId="41" xfId="0" applyFont="1" applyFill="1" applyBorder="1" applyAlignment="1">
      <alignment horizontal="left" vertical="top" wrapText="1"/>
    </xf>
    <xf numFmtId="0" fontId="6" fillId="3" borderId="41" xfId="0" applyFont="1" applyFill="1" applyBorder="1" applyAlignment="1">
      <alignment horizontal="left" vertical="top" wrapText="1"/>
    </xf>
    <xf numFmtId="165" fontId="6" fillId="3" borderId="41" xfId="1" applyFont="1" applyFill="1" applyBorder="1" applyAlignment="1">
      <alignment horizontal="left" vertical="top" wrapText="1"/>
    </xf>
    <xf numFmtId="0" fontId="6" fillId="3" borderId="42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165" fontId="2" fillId="2" borderId="0" xfId="1" applyFont="1" applyFill="1" applyBorder="1" applyAlignment="1">
      <alignment horizontal="left" vertical="top" wrapText="1"/>
    </xf>
    <xf numFmtId="0" fontId="2" fillId="2" borderId="39" xfId="0" applyFont="1" applyFill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23" fillId="0" borderId="25" xfId="3" applyFont="1" applyFill="1" applyBorder="1" applyAlignment="1">
      <alignment horizontal="center" vertical="center"/>
    </xf>
    <xf numFmtId="0" fontId="23" fillId="0" borderId="3" xfId="3" applyFont="1" applyFill="1" applyBorder="1" applyAlignment="1">
      <alignment horizontal="center" vertical="center"/>
    </xf>
    <xf numFmtId="0" fontId="23" fillId="0" borderId="26" xfId="3" applyFont="1" applyFill="1" applyBorder="1" applyAlignment="1">
      <alignment horizontal="center" vertical="center"/>
    </xf>
    <xf numFmtId="0" fontId="23" fillId="0" borderId="27" xfId="3" applyFont="1" applyFill="1" applyBorder="1" applyAlignment="1">
      <alignment horizontal="center" vertical="center"/>
    </xf>
    <xf numFmtId="0" fontId="23" fillId="0" borderId="28" xfId="3" applyFont="1" applyFill="1" applyBorder="1" applyAlignment="1">
      <alignment horizontal="center" vertical="center"/>
    </xf>
    <xf numFmtId="0" fontId="23" fillId="0" borderId="29" xfId="3" applyFont="1" applyFill="1" applyBorder="1" applyAlignment="1">
      <alignment horizontal="center" vertical="center"/>
    </xf>
    <xf numFmtId="0" fontId="16" fillId="0" borderId="25" xfId="3" applyFont="1" applyBorder="1" applyAlignment="1">
      <alignment horizontal="center" vertical="center" wrapText="1"/>
    </xf>
    <xf numFmtId="0" fontId="16" fillId="0" borderId="3" xfId="3" applyFont="1" applyBorder="1" applyAlignment="1">
      <alignment horizontal="center" vertical="center" wrapText="1"/>
    </xf>
    <xf numFmtId="0" fontId="16" fillId="0" borderId="27" xfId="3" applyFont="1" applyBorder="1" applyAlignment="1">
      <alignment horizontal="center" vertical="center" wrapText="1"/>
    </xf>
    <xf numFmtId="0" fontId="16" fillId="0" borderId="28" xfId="3" applyFont="1" applyBorder="1" applyAlignment="1">
      <alignment horizontal="center" vertical="center" wrapText="1"/>
    </xf>
    <xf numFmtId="10" fontId="25" fillId="6" borderId="26" xfId="3" applyNumberFormat="1" applyFont="1" applyFill="1" applyBorder="1" applyAlignment="1">
      <alignment horizontal="center" vertical="center"/>
    </xf>
    <xf numFmtId="10" fontId="25" fillId="6" borderId="29" xfId="3" applyNumberFormat="1" applyFont="1" applyFill="1" applyBorder="1" applyAlignment="1">
      <alignment horizontal="center" vertical="center"/>
    </xf>
    <xf numFmtId="0" fontId="23" fillId="0" borderId="20" xfId="3" applyFont="1" applyBorder="1" applyAlignment="1">
      <alignment horizontal="center" vertical="center"/>
    </xf>
    <xf numFmtId="0" fontId="23" fillId="0" borderId="21" xfId="3" applyFont="1" applyBorder="1" applyAlignment="1">
      <alignment horizontal="center" vertical="center"/>
    </xf>
    <xf numFmtId="0" fontId="23" fillId="0" borderId="23" xfId="3" applyFont="1" applyBorder="1" applyAlignment="1">
      <alignment horizontal="center" vertical="center"/>
    </xf>
    <xf numFmtId="0" fontId="22" fillId="0" borderId="20" xfId="3" applyFont="1" applyFill="1" applyBorder="1" applyAlignment="1">
      <alignment horizontal="left" vertical="center"/>
    </xf>
    <xf numFmtId="0" fontId="22" fillId="0" borderId="23" xfId="3" applyFont="1" applyFill="1" applyBorder="1" applyAlignment="1">
      <alignment horizontal="left" vertical="center"/>
    </xf>
    <xf numFmtId="10" fontId="22" fillId="0" borderId="22" xfId="4" applyNumberFormat="1" applyFont="1" applyBorder="1" applyAlignment="1" applyProtection="1">
      <alignment horizontal="center" vertical="center"/>
      <protection locked="0"/>
    </xf>
    <xf numFmtId="10" fontId="22" fillId="0" borderId="24" xfId="4" applyNumberFormat="1" applyFont="1" applyBorder="1" applyAlignment="1" applyProtection="1">
      <alignment horizontal="center" vertical="center"/>
      <protection locked="0"/>
    </xf>
    <xf numFmtId="0" fontId="23" fillId="0" borderId="17" xfId="3" applyFont="1" applyFill="1" applyBorder="1" applyAlignment="1">
      <alignment horizontal="right" vertical="center"/>
    </xf>
    <xf numFmtId="0" fontId="23" fillId="0" borderId="18" xfId="3" applyFont="1" applyFill="1" applyBorder="1" applyAlignment="1">
      <alignment horizontal="right" vertical="center"/>
    </xf>
    <xf numFmtId="0" fontId="22" fillId="0" borderId="25" xfId="3" applyFont="1" applyFill="1" applyBorder="1" applyAlignment="1">
      <alignment horizontal="center" vertical="center"/>
    </xf>
    <xf numFmtId="0" fontId="22" fillId="0" borderId="3" xfId="3" applyFont="1" applyFill="1" applyBorder="1" applyAlignment="1">
      <alignment horizontal="center" vertical="center"/>
    </xf>
    <xf numFmtId="0" fontId="23" fillId="0" borderId="7" xfId="3" applyFont="1" applyFill="1" applyBorder="1" applyAlignment="1">
      <alignment horizontal="center" vertical="center" wrapText="1"/>
    </xf>
    <xf numFmtId="0" fontId="23" fillId="0" borderId="0" xfId="3" applyFont="1" applyFill="1" applyBorder="1" applyAlignment="1">
      <alignment horizontal="center" vertical="center" wrapText="1"/>
    </xf>
    <xf numFmtId="49" fontId="20" fillId="6" borderId="5" xfId="3" applyNumberFormat="1" applyFont="1" applyFill="1" applyBorder="1" applyAlignment="1">
      <alignment horizontal="center" vertical="center"/>
    </xf>
    <xf numFmtId="49" fontId="20" fillId="6" borderId="6" xfId="3" applyNumberFormat="1" applyFont="1" applyFill="1" applyBorder="1" applyAlignment="1">
      <alignment horizontal="center" vertical="center"/>
    </xf>
    <xf numFmtId="0" fontId="23" fillId="0" borderId="14" xfId="3" applyFont="1" applyFill="1" applyBorder="1" applyAlignment="1">
      <alignment horizontal="justify" vertical="center" wrapText="1"/>
    </xf>
    <xf numFmtId="0" fontId="23" fillId="0" borderId="15" xfId="3" applyFont="1" applyFill="1" applyBorder="1" applyAlignment="1">
      <alignment horizontal="justify" vertical="center" wrapText="1"/>
    </xf>
    <xf numFmtId="49" fontId="20" fillId="6" borderId="8" xfId="3" applyNumberFormat="1" applyFont="1" applyFill="1" applyBorder="1" applyAlignment="1">
      <alignment horizontal="center" vertical="center"/>
    </xf>
    <xf numFmtId="0" fontId="21" fillId="0" borderId="9" xfId="3" applyFont="1" applyFill="1" applyBorder="1" applyAlignment="1">
      <alignment horizontal="center" vertical="center"/>
    </xf>
    <xf numFmtId="0" fontId="21" fillId="0" borderId="11" xfId="3" applyFont="1" applyFill="1" applyBorder="1" applyAlignment="1">
      <alignment horizontal="center" vertical="center"/>
    </xf>
    <xf numFmtId="0" fontId="21" fillId="0" borderId="10" xfId="3" applyFont="1" applyFill="1" applyBorder="1" applyAlignment="1">
      <alignment horizontal="center" vertical="center"/>
    </xf>
    <xf numFmtId="0" fontId="21" fillId="0" borderId="12" xfId="3" applyFont="1" applyFill="1" applyBorder="1" applyAlignment="1">
      <alignment horizontal="center" vertical="center"/>
    </xf>
    <xf numFmtId="0" fontId="22" fillId="0" borderId="5" xfId="3" applyFont="1" applyBorder="1" applyAlignment="1">
      <alignment vertical="center"/>
    </xf>
    <xf numFmtId="0" fontId="22" fillId="0" borderId="6" xfId="3" applyFont="1" applyBorder="1" applyAlignment="1">
      <alignment vertical="center"/>
    </xf>
    <xf numFmtId="0" fontId="22" fillId="0" borderId="5" xfId="3" applyFont="1" applyBorder="1" applyAlignment="1">
      <alignment horizontal="center" vertical="center"/>
    </xf>
    <xf numFmtId="0" fontId="22" fillId="0" borderId="6" xfId="3" applyFont="1" applyBorder="1" applyAlignment="1">
      <alignment horizontal="center" vertical="center"/>
    </xf>
    <xf numFmtId="0" fontId="5" fillId="4" borderId="37" xfId="0" applyFont="1" applyFill="1" applyBorder="1" applyAlignment="1">
      <alignment horizontal="center" vertical="top" wrapText="1"/>
    </xf>
    <xf numFmtId="0" fontId="5" fillId="4" borderId="38" xfId="0" applyFont="1" applyFill="1" applyBorder="1" applyAlignment="1">
      <alignment horizontal="center" vertical="top" wrapText="1"/>
    </xf>
    <xf numFmtId="0" fontId="5" fillId="4" borderId="0" xfId="0" applyFont="1" applyFill="1" applyBorder="1" applyAlignment="1">
      <alignment horizontal="center" vertical="top" wrapText="1"/>
    </xf>
    <xf numFmtId="0" fontId="5" fillId="4" borderId="39" xfId="0" applyFont="1" applyFill="1" applyBorder="1" applyAlignment="1">
      <alignment horizontal="center" vertical="top" wrapText="1"/>
    </xf>
    <xf numFmtId="0" fontId="5" fillId="0" borderId="33" xfId="0" applyFont="1" applyFill="1" applyBorder="1" applyAlignment="1">
      <alignment horizontal="center" vertical="top" wrapText="1"/>
    </xf>
    <xf numFmtId="0" fontId="5" fillId="0" borderId="35" xfId="0" applyFont="1" applyFill="1" applyBorder="1" applyAlignment="1">
      <alignment horizontal="center" vertical="top" wrapText="1"/>
    </xf>
    <xf numFmtId="0" fontId="5" fillId="0" borderId="36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center" wrapText="1"/>
    </xf>
    <xf numFmtId="0" fontId="0" fillId="0" borderId="20" xfId="0" applyFill="1" applyBorder="1"/>
    <xf numFmtId="0" fontId="2" fillId="0" borderId="46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right" vertical="top" wrapText="1"/>
    </xf>
    <xf numFmtId="0" fontId="2" fillId="0" borderId="13" xfId="0" applyFont="1" applyFill="1" applyBorder="1" applyAlignment="1">
      <alignment horizontal="left" vertical="top" wrapText="1"/>
    </xf>
    <xf numFmtId="0" fontId="32" fillId="0" borderId="13" xfId="0" applyFont="1" applyFill="1" applyBorder="1" applyAlignment="1">
      <alignment horizontal="center" vertical="top" wrapText="1"/>
    </xf>
    <xf numFmtId="2" fontId="2" fillId="0" borderId="13" xfId="0" applyNumberFormat="1" applyFont="1" applyFill="1" applyBorder="1" applyAlignment="1">
      <alignment horizontal="right" vertical="top" wrapText="1"/>
    </xf>
    <xf numFmtId="165" fontId="2" fillId="0" borderId="13" xfId="1" applyFont="1" applyFill="1" applyBorder="1" applyAlignment="1">
      <alignment horizontal="right" vertical="top" wrapText="1"/>
    </xf>
    <xf numFmtId="0" fontId="2" fillId="3" borderId="47" xfId="0" applyFont="1" applyFill="1" applyBorder="1" applyAlignment="1">
      <alignment horizontal="right" vertical="top" wrapText="1"/>
    </xf>
    <xf numFmtId="0" fontId="2" fillId="0" borderId="48" xfId="0" applyFont="1" applyFill="1" applyBorder="1" applyAlignment="1">
      <alignment horizontal="right" vertical="top" wrapText="1"/>
    </xf>
    <xf numFmtId="0" fontId="2" fillId="0" borderId="49" xfId="0" applyFont="1" applyFill="1" applyBorder="1" applyAlignment="1">
      <alignment horizontal="left" vertical="top" wrapText="1"/>
    </xf>
    <xf numFmtId="166" fontId="3" fillId="0" borderId="16" xfId="0" applyNumberFormat="1" applyFont="1" applyFill="1" applyBorder="1" applyAlignment="1">
      <alignment horizontal="right" vertical="top" wrapText="1"/>
    </xf>
    <xf numFmtId="0" fontId="3" fillId="4" borderId="49" xfId="0" applyFont="1" applyFill="1" applyBorder="1" applyAlignment="1">
      <alignment horizontal="left" vertical="top" wrapText="1"/>
    </xf>
    <xf numFmtId="0" fontId="5" fillId="4" borderId="49" xfId="0" applyFont="1" applyFill="1" applyBorder="1" applyAlignment="1">
      <alignment horizontal="left" vertical="top" wrapText="1"/>
    </xf>
    <xf numFmtId="166" fontId="5" fillId="0" borderId="16" xfId="0" applyNumberFormat="1" applyFont="1" applyFill="1" applyBorder="1" applyAlignment="1">
      <alignment horizontal="right" vertical="top" wrapText="1"/>
    </xf>
    <xf numFmtId="0" fontId="5" fillId="4" borderId="50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0" fontId="5" fillId="4" borderId="51" xfId="0" applyFont="1" applyFill="1" applyBorder="1" applyAlignment="1">
      <alignment horizontal="center" vertical="top" wrapText="1"/>
    </xf>
    <xf numFmtId="0" fontId="5" fillId="4" borderId="28" xfId="0" applyFont="1" applyFill="1" applyBorder="1" applyAlignment="1">
      <alignment horizontal="center" vertical="top" wrapText="1"/>
    </xf>
    <xf numFmtId="0" fontId="5" fillId="4" borderId="52" xfId="0" applyFont="1" applyFill="1" applyBorder="1" applyAlignment="1">
      <alignment horizontal="center" vertical="top" wrapText="1"/>
    </xf>
    <xf numFmtId="4" fontId="34" fillId="4" borderId="1" xfId="0" applyNumberFormat="1" applyFont="1" applyFill="1" applyBorder="1" applyAlignment="1">
      <alignment horizontal="center" vertical="center" wrapText="1"/>
    </xf>
    <xf numFmtId="4" fontId="34" fillId="4" borderId="16" xfId="0" applyNumberFormat="1" applyFont="1" applyFill="1" applyBorder="1" applyAlignment="1">
      <alignment horizontal="center" vertical="center" wrapText="1"/>
    </xf>
    <xf numFmtId="4" fontId="34" fillId="4" borderId="53" xfId="0" applyNumberFormat="1" applyFont="1" applyFill="1" applyBorder="1" applyAlignment="1">
      <alignment horizontal="center" vertical="center" wrapText="1"/>
    </xf>
    <xf numFmtId="4" fontId="34" fillId="4" borderId="19" xfId="0" applyNumberFormat="1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8" borderId="31" xfId="0" applyFont="1" applyFill="1" applyBorder="1" applyAlignment="1">
      <alignment horizontal="left" vertical="top" wrapText="1"/>
    </xf>
    <xf numFmtId="0" fontId="3" fillId="8" borderId="31" xfId="0" applyFont="1" applyFill="1" applyBorder="1" applyAlignment="1">
      <alignment horizontal="right" vertical="top" wrapText="1"/>
    </xf>
    <xf numFmtId="0" fontId="5" fillId="8" borderId="34" xfId="0" applyFont="1" applyFill="1" applyBorder="1" applyAlignment="1">
      <alignment horizontal="right" vertical="top" wrapText="1"/>
    </xf>
    <xf numFmtId="0" fontId="2" fillId="3" borderId="54" xfId="0" applyFont="1" applyFill="1" applyBorder="1" applyAlignment="1">
      <alignment horizontal="left" vertical="top" wrapText="1"/>
    </xf>
    <xf numFmtId="0" fontId="2" fillId="3" borderId="47" xfId="0" applyFont="1" applyFill="1" applyBorder="1" applyAlignment="1">
      <alignment horizontal="left" vertical="top" wrapText="1"/>
    </xf>
    <xf numFmtId="0" fontId="2" fillId="3" borderId="55" xfId="0" applyFont="1" applyFill="1" applyBorder="1" applyAlignment="1">
      <alignment horizontal="right" vertical="top" wrapText="1"/>
    </xf>
    <xf numFmtId="0" fontId="3" fillId="8" borderId="56" xfId="0" applyFont="1" applyFill="1" applyBorder="1" applyAlignment="1">
      <alignment horizontal="left" vertical="top" wrapText="1"/>
    </xf>
    <xf numFmtId="0" fontId="5" fillId="8" borderId="57" xfId="0" applyFont="1" applyFill="1" applyBorder="1" applyAlignment="1">
      <alignment horizontal="right" vertical="top" wrapText="1"/>
    </xf>
    <xf numFmtId="0" fontId="3" fillId="8" borderId="58" xfId="0" applyFont="1" applyFill="1" applyBorder="1" applyAlignment="1">
      <alignment horizontal="right" vertical="top" wrapText="1"/>
    </xf>
    <xf numFmtId="0" fontId="4" fillId="3" borderId="51" xfId="0" applyFont="1" applyFill="1" applyBorder="1" applyAlignment="1">
      <alignment horizontal="left" vertical="top" wrapText="1"/>
    </xf>
    <xf numFmtId="0" fontId="4" fillId="3" borderId="28" xfId="0" applyFont="1" applyFill="1" applyBorder="1" applyAlignment="1">
      <alignment horizontal="left" vertical="top" wrapText="1"/>
    </xf>
    <xf numFmtId="0" fontId="4" fillId="3" borderId="28" xfId="0" applyFont="1" applyFill="1" applyBorder="1" applyAlignment="1">
      <alignment horizontal="left" vertical="top" wrapText="1"/>
    </xf>
    <xf numFmtId="0" fontId="4" fillId="3" borderId="28" xfId="0" applyFont="1" applyFill="1" applyBorder="1" applyAlignment="1">
      <alignment horizontal="right" vertical="top" wrapText="1"/>
    </xf>
    <xf numFmtId="0" fontId="4" fillId="3" borderId="29" xfId="0" applyFont="1" applyFill="1" applyBorder="1" applyAlignment="1">
      <alignment horizontal="righ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right" vertical="top" wrapText="1"/>
    </xf>
    <xf numFmtId="0" fontId="4" fillId="3" borderId="26" xfId="0" applyFont="1" applyFill="1" applyBorder="1" applyAlignment="1">
      <alignment horizontal="righ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right" vertical="top" wrapText="1"/>
    </xf>
    <xf numFmtId="0" fontId="4" fillId="3" borderId="59" xfId="0" applyFont="1" applyFill="1" applyBorder="1" applyAlignment="1">
      <alignment horizontal="right" vertical="top" wrapText="1"/>
    </xf>
    <xf numFmtId="0" fontId="0" fillId="0" borderId="0" xfId="0" applyFont="1" applyFill="1" applyBorder="1"/>
    <xf numFmtId="0" fontId="0" fillId="0" borderId="39" xfId="0" applyFont="1" applyFill="1" applyBorder="1"/>
    <xf numFmtId="0" fontId="35" fillId="0" borderId="0" xfId="2" applyFont="1" applyFill="1" applyBorder="1" applyAlignment="1">
      <alignment vertical="center"/>
    </xf>
    <xf numFmtId="0" fontId="12" fillId="0" borderId="0" xfId="0" applyFont="1" applyFill="1" applyBorder="1"/>
    <xf numFmtId="0" fontId="35" fillId="0" borderId="0" xfId="0" applyFont="1" applyFill="1" applyBorder="1" applyAlignment="1">
      <alignment horizontal="left" wrapText="1"/>
    </xf>
    <xf numFmtId="165" fontId="35" fillId="0" borderId="0" xfId="1" applyFont="1" applyFill="1" applyBorder="1" applyAlignment="1">
      <alignment wrapText="1"/>
    </xf>
    <xf numFmtId="49" fontId="0" fillId="0" borderId="0" xfId="0" applyNumberFormat="1" applyFont="1" applyFill="1" applyBorder="1"/>
    <xf numFmtId="0" fontId="9" fillId="0" borderId="0" xfId="0" applyFont="1" applyFill="1" applyBorder="1" applyAlignment="1">
      <alignment vertical="top" wrapText="1"/>
    </xf>
    <xf numFmtId="165" fontId="9" fillId="0" borderId="0" xfId="1" applyFont="1" applyFill="1" applyBorder="1" applyAlignment="1">
      <alignment vertical="top" wrapText="1"/>
    </xf>
    <xf numFmtId="0" fontId="23" fillId="0" borderId="0" xfId="2" applyFont="1" applyFill="1" applyBorder="1" applyAlignment="1">
      <alignment vertical="center"/>
    </xf>
    <xf numFmtId="0" fontId="7" fillId="0" borderId="0" xfId="0" applyFont="1" applyFill="1" applyBorder="1"/>
    <xf numFmtId="0" fontId="36" fillId="3" borderId="0" xfId="0" applyFont="1" applyFill="1" applyAlignment="1">
      <alignment horizontal="left" vertical="top" wrapText="1"/>
    </xf>
    <xf numFmtId="0" fontId="0" fillId="4" borderId="26" xfId="0" applyFill="1" applyBorder="1"/>
    <xf numFmtId="0" fontId="0" fillId="4" borderId="59" xfId="0" applyFill="1" applyBorder="1"/>
    <xf numFmtId="49" fontId="0" fillId="4" borderId="4" xfId="0" applyNumberFormat="1" applyFill="1" applyBorder="1"/>
    <xf numFmtId="0" fontId="11" fillId="4" borderId="0" xfId="2" applyFont="1" applyFill="1" applyBorder="1" applyAlignment="1">
      <alignment vertical="center"/>
    </xf>
    <xf numFmtId="165" fontId="31" fillId="4" borderId="0" xfId="1" applyFont="1" applyFill="1" applyBorder="1"/>
    <xf numFmtId="0" fontId="31" fillId="4" borderId="0" xfId="0" applyFont="1" applyFill="1" applyBorder="1"/>
    <xf numFmtId="0" fontId="31" fillId="4" borderId="59" xfId="0" applyFont="1" applyFill="1" applyBorder="1"/>
    <xf numFmtId="0" fontId="11" fillId="4" borderId="0" xfId="0" applyFont="1" applyFill="1" applyBorder="1" applyAlignment="1">
      <alignment horizontal="left" wrapText="1"/>
    </xf>
    <xf numFmtId="0" fontId="11" fillId="4" borderId="59" xfId="0" applyFont="1" applyFill="1" applyBorder="1" applyAlignment="1">
      <alignment wrapText="1"/>
    </xf>
    <xf numFmtId="0" fontId="17" fillId="4" borderId="0" xfId="0" applyFont="1" applyFill="1" applyBorder="1"/>
    <xf numFmtId="0" fontId="16" fillId="4" borderId="0" xfId="2" applyFont="1" applyFill="1" applyBorder="1" applyAlignment="1">
      <alignment vertical="center"/>
    </xf>
    <xf numFmtId="0" fontId="30" fillId="4" borderId="0" xfId="0" applyFont="1" applyFill="1" applyBorder="1"/>
    <xf numFmtId="0" fontId="17" fillId="4" borderId="59" xfId="0" applyFont="1" applyFill="1" applyBorder="1" applyAlignment="1">
      <alignment vertical="top" wrapText="1"/>
    </xf>
    <xf numFmtId="0" fontId="30" fillId="4" borderId="59" xfId="0" applyFont="1" applyFill="1" applyBorder="1"/>
    <xf numFmtId="0" fontId="2" fillId="4" borderId="4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horizontal="left" vertical="top" wrapText="1"/>
    </xf>
    <xf numFmtId="0" fontId="2" fillId="4" borderId="0" xfId="0" applyFont="1" applyFill="1" applyBorder="1" applyAlignment="1">
      <alignment vertical="top" wrapText="1"/>
    </xf>
    <xf numFmtId="0" fontId="2" fillId="4" borderId="59" xfId="0" applyFont="1" applyFill="1" applyBorder="1" applyAlignment="1">
      <alignment vertical="top" wrapText="1"/>
    </xf>
    <xf numFmtId="0" fontId="2" fillId="4" borderId="51" xfId="0" applyFont="1" applyFill="1" applyBorder="1" applyAlignment="1">
      <alignment horizontal="left" vertical="top" wrapText="1"/>
    </xf>
    <xf numFmtId="0" fontId="2" fillId="4" borderId="28" xfId="0" applyFont="1" applyFill="1" applyBorder="1" applyAlignment="1">
      <alignment horizontal="center" vertical="top" wrapText="1"/>
    </xf>
    <xf numFmtId="0" fontId="2" fillId="4" borderId="29" xfId="0" applyFont="1" applyFill="1" applyBorder="1" applyAlignment="1">
      <alignment horizontal="center" vertical="top" wrapText="1"/>
    </xf>
    <xf numFmtId="165" fontId="9" fillId="4" borderId="0" xfId="1" applyFont="1" applyFill="1" applyBorder="1"/>
    <xf numFmtId="0" fontId="35" fillId="4" borderId="0" xfId="0" applyFont="1" applyFill="1" applyBorder="1"/>
    <xf numFmtId="0" fontId="3" fillId="8" borderId="60" xfId="0" applyFont="1" applyFill="1" applyBorder="1" applyAlignment="1">
      <alignment horizontal="left" vertical="top" wrapText="1"/>
    </xf>
    <xf numFmtId="0" fontId="3" fillId="8" borderId="61" xfId="0" applyFont="1" applyFill="1" applyBorder="1" applyAlignment="1">
      <alignment horizontal="left" vertical="top" wrapText="1"/>
    </xf>
    <xf numFmtId="0" fontId="3" fillId="8" borderId="61" xfId="0" applyFont="1" applyFill="1" applyBorder="1" applyAlignment="1">
      <alignment horizontal="right" vertical="top" wrapText="1"/>
    </xf>
    <xf numFmtId="0" fontId="5" fillId="8" borderId="0" xfId="0" applyFont="1" applyFill="1" applyBorder="1" applyAlignment="1">
      <alignment horizontal="right" vertical="top" wrapText="1"/>
    </xf>
    <xf numFmtId="0" fontId="3" fillId="8" borderId="62" xfId="0" applyFont="1" applyFill="1" applyBorder="1" applyAlignment="1">
      <alignment horizontal="right" vertical="top" wrapText="1"/>
    </xf>
    <xf numFmtId="0" fontId="4" fillId="3" borderId="63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right" vertical="top" wrapText="1"/>
    </xf>
    <xf numFmtId="0" fontId="4" fillId="3" borderId="8" xfId="0" applyFont="1" applyFill="1" applyBorder="1" applyAlignment="1">
      <alignment horizontal="right" vertical="top" wrapText="1"/>
    </xf>
    <xf numFmtId="165" fontId="12" fillId="4" borderId="0" xfId="1" applyFont="1" applyFill="1" applyBorder="1"/>
    <xf numFmtId="0" fontId="17" fillId="4" borderId="0" xfId="0" applyFont="1" applyFill="1" applyBorder="1" applyAlignment="1">
      <alignment vertical="top" wrapText="1"/>
    </xf>
    <xf numFmtId="165" fontId="17" fillId="4" borderId="0" xfId="1" applyFont="1" applyFill="1" applyBorder="1" applyAlignment="1">
      <alignment vertical="top" wrapText="1"/>
    </xf>
    <xf numFmtId="165" fontId="16" fillId="4" borderId="0" xfId="1" applyFont="1" applyFill="1" applyBorder="1" applyAlignment="1">
      <alignment vertical="center"/>
    </xf>
    <xf numFmtId="0" fontId="9" fillId="4" borderId="0" xfId="0" applyFont="1" applyFill="1" applyBorder="1"/>
    <xf numFmtId="165" fontId="15" fillId="4" borderId="0" xfId="1" applyFont="1" applyFill="1" applyBorder="1" applyAlignment="1">
      <alignment horizontal="center"/>
    </xf>
    <xf numFmtId="0" fontId="10" fillId="4" borderId="59" xfId="0" applyFont="1" applyFill="1" applyBorder="1"/>
    <xf numFmtId="0" fontId="11" fillId="4" borderId="59" xfId="0" applyFont="1" applyFill="1" applyBorder="1" applyAlignment="1">
      <alignment horizontal="left" wrapText="1"/>
    </xf>
    <xf numFmtId="0" fontId="17" fillId="4" borderId="59" xfId="0" applyFont="1" applyFill="1" applyBorder="1" applyAlignment="1">
      <alignment vertical="top" wrapText="1"/>
    </xf>
    <xf numFmtId="165" fontId="17" fillId="4" borderId="59" xfId="1" applyFont="1" applyFill="1" applyBorder="1" applyAlignment="1">
      <alignment vertical="top" wrapText="1"/>
    </xf>
    <xf numFmtId="0" fontId="17" fillId="9" borderId="59" xfId="0" applyFont="1" applyFill="1" applyBorder="1" applyAlignment="1">
      <alignment vertical="top" wrapText="1"/>
    </xf>
    <xf numFmtId="0" fontId="13" fillId="4" borderId="59" xfId="0" applyFont="1" applyFill="1" applyBorder="1"/>
    <xf numFmtId="49" fontId="0" fillId="4" borderId="63" xfId="0" applyNumberFormat="1" applyFill="1" applyBorder="1"/>
    <xf numFmtId="0" fontId="16" fillId="4" borderId="6" xfId="2" applyFont="1" applyFill="1" applyBorder="1" applyAlignment="1">
      <alignment vertical="center"/>
    </xf>
    <xf numFmtId="165" fontId="16" fillId="4" borderId="6" xfId="1" applyFont="1" applyFill="1" applyBorder="1" applyAlignment="1">
      <alignment vertical="center"/>
    </xf>
    <xf numFmtId="0" fontId="13" fillId="4" borderId="8" xfId="0" applyFont="1" applyFill="1" applyBorder="1"/>
    <xf numFmtId="0" fontId="0" fillId="0" borderId="64" xfId="0" applyBorder="1"/>
    <xf numFmtId="0" fontId="0" fillId="0" borderId="65" xfId="0" applyBorder="1"/>
    <xf numFmtId="0" fontId="27" fillId="0" borderId="66" xfId="0" applyFont="1" applyBorder="1"/>
    <xf numFmtId="0" fontId="27" fillId="0" borderId="67" xfId="0" applyFont="1" applyBorder="1"/>
    <xf numFmtId="0" fontId="28" fillId="7" borderId="68" xfId="0" applyFont="1" applyFill="1" applyBorder="1" applyAlignment="1">
      <alignment horizontal="center"/>
    </xf>
    <xf numFmtId="10" fontId="10" fillId="0" borderId="69" xfId="6" applyNumberFormat="1" applyFont="1" applyFill="1" applyBorder="1" applyAlignment="1">
      <alignment horizontal="center"/>
    </xf>
    <xf numFmtId="10" fontId="27" fillId="0" borderId="69" xfId="6" applyNumberFormat="1" applyFont="1" applyFill="1" applyBorder="1" applyAlignment="1">
      <alignment horizontal="center"/>
    </xf>
    <xf numFmtId="10" fontId="10" fillId="7" borderId="69" xfId="0" applyNumberFormat="1" applyFont="1" applyFill="1" applyBorder="1" applyAlignment="1">
      <alignment horizontal="center"/>
    </xf>
    <xf numFmtId="10" fontId="10" fillId="0" borderId="69" xfId="0" applyNumberFormat="1" applyFont="1" applyBorder="1" applyAlignment="1">
      <alignment horizontal="center"/>
    </xf>
    <xf numFmtId="10" fontId="27" fillId="0" borderId="69" xfId="0" applyNumberFormat="1" applyFont="1" applyBorder="1" applyAlignment="1">
      <alignment horizontal="center"/>
    </xf>
    <xf numFmtId="0" fontId="10" fillId="0" borderId="70" xfId="0" applyFont="1" applyBorder="1"/>
    <xf numFmtId="10" fontId="27" fillId="0" borderId="71" xfId="0" applyNumberFormat="1" applyFont="1" applyBorder="1" applyAlignment="1">
      <alignment horizontal="center"/>
    </xf>
    <xf numFmtId="10" fontId="27" fillId="0" borderId="72" xfId="0" applyNumberFormat="1" applyFont="1" applyBorder="1" applyAlignment="1">
      <alignment horizontal="center"/>
    </xf>
    <xf numFmtId="0" fontId="16" fillId="4" borderId="7" xfId="3" applyFont="1" applyFill="1" applyBorder="1" applyAlignment="1">
      <alignment horizontal="center" vertical="center"/>
    </xf>
    <xf numFmtId="0" fontId="16" fillId="4" borderId="0" xfId="3" applyFont="1" applyFill="1" applyBorder="1" applyAlignment="1">
      <alignment horizontal="center" vertical="center"/>
    </xf>
    <xf numFmtId="10" fontId="19" fillId="9" borderId="59" xfId="0" applyNumberFormat="1" applyFont="1" applyFill="1" applyBorder="1" applyAlignment="1">
      <alignment vertical="top" wrapText="1"/>
    </xf>
    <xf numFmtId="0" fontId="1" fillId="4" borderId="4" xfId="3" applyFill="1" applyBorder="1"/>
    <xf numFmtId="49" fontId="20" fillId="4" borderId="59" xfId="3" applyNumberFormat="1" applyFont="1" applyFill="1" applyBorder="1" applyAlignment="1">
      <alignment horizontal="center" vertical="center"/>
    </xf>
    <xf numFmtId="0" fontId="22" fillId="0" borderId="8" xfId="3" applyFont="1" applyBorder="1" applyAlignment="1">
      <alignment vertical="center"/>
    </xf>
    <xf numFmtId="0" fontId="22" fillId="0" borderId="8" xfId="3" applyFont="1" applyBorder="1" applyAlignment="1">
      <alignment horizontal="center" vertical="center"/>
    </xf>
    <xf numFmtId="0" fontId="22" fillId="0" borderId="26" xfId="3" applyFont="1" applyFill="1" applyBorder="1" applyAlignment="1">
      <alignment horizontal="center" vertical="center"/>
    </xf>
    <xf numFmtId="0" fontId="23" fillId="0" borderId="59" xfId="3" applyFont="1" applyFill="1" applyBorder="1" applyAlignment="1">
      <alignment horizontal="center" vertical="center" wrapText="1"/>
    </xf>
    <xf numFmtId="0" fontId="22" fillId="0" borderId="59" xfId="3" applyFont="1" applyFill="1" applyBorder="1" applyAlignment="1">
      <alignment horizontal="center" vertical="center"/>
    </xf>
    <xf numFmtId="168" fontId="24" fillId="0" borderId="59" xfId="4" applyNumberFormat="1" applyFont="1" applyBorder="1" applyAlignment="1">
      <alignment vertical="center"/>
    </xf>
    <xf numFmtId="10" fontId="16" fillId="4" borderId="59" xfId="3" applyNumberFormat="1" applyFont="1" applyFill="1" applyBorder="1" applyAlignment="1">
      <alignment vertical="center"/>
    </xf>
    <xf numFmtId="0" fontId="1" fillId="4" borderId="51" xfId="3" applyFill="1" applyBorder="1"/>
    <xf numFmtId="0" fontId="1" fillId="4" borderId="27" xfId="3" applyFill="1" applyBorder="1"/>
    <xf numFmtId="0" fontId="1" fillId="4" borderId="28" xfId="3" applyFill="1" applyBorder="1"/>
    <xf numFmtId="0" fontId="1" fillId="4" borderId="29" xfId="3" applyFill="1" applyBorder="1"/>
    <xf numFmtId="165" fontId="15" fillId="4" borderId="0" xfId="1" applyFont="1" applyFill="1" applyBorder="1" applyAlignment="1">
      <alignment horizontal="left"/>
    </xf>
  </cellXfs>
  <cellStyles count="7">
    <cellStyle name="Cancel" xfId="5"/>
    <cellStyle name="Moeda" xfId="1" builtinId="4"/>
    <cellStyle name="Normal" xfId="0" builtinId="0"/>
    <cellStyle name="Normal 2 2 2" xfId="3"/>
    <cellStyle name="Normal 3" xfId="2"/>
    <cellStyle name="Porcentagem 2 2" xfId="6"/>
    <cellStyle name="Vírgula 4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0</xdr:row>
      <xdr:rowOff>60960</xdr:rowOff>
    </xdr:from>
    <xdr:to>
      <xdr:col>2</xdr:col>
      <xdr:colOff>319440</xdr:colOff>
      <xdr:row>3</xdr:row>
      <xdr:rowOff>137460</xdr:rowOff>
    </xdr:to>
    <xdr:pic>
      <xdr:nvPicPr>
        <xdr:cNvPr id="2" name="Imagem 6" descr="Sistema Fiema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60960"/>
          <a:ext cx="1790100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0</xdr:row>
      <xdr:rowOff>28578</xdr:rowOff>
    </xdr:from>
    <xdr:to>
      <xdr:col>1</xdr:col>
      <xdr:colOff>1946549</xdr:colOff>
      <xdr:row>3</xdr:row>
      <xdr:rowOff>157994</xdr:rowOff>
    </xdr:to>
    <xdr:pic>
      <xdr:nvPicPr>
        <xdr:cNvPr id="2" name="Imagem 6" descr="Sistema Fiema.JPG">
          <a:extLst>
            <a:ext uri="{FF2B5EF4-FFF2-40B4-BE49-F238E27FC236}">
              <a16:creationId xmlns:a16="http://schemas.microsoft.com/office/drawing/2014/main" xmlns="" id="{5D760449-D366-411E-925C-389BBBF46F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28578"/>
          <a:ext cx="2880000" cy="6437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35442</xdr:colOff>
      <xdr:row>0</xdr:row>
      <xdr:rowOff>62024</xdr:rowOff>
    </xdr:from>
    <xdr:to>
      <xdr:col>1</xdr:col>
      <xdr:colOff>1801186</xdr:colOff>
      <xdr:row>3</xdr:row>
      <xdr:rowOff>139778</xdr:rowOff>
    </xdr:to>
    <xdr:pic>
      <xdr:nvPicPr>
        <xdr:cNvPr id="2" name="Imagem 1" descr="Sistema Fiema.JPG">
          <a:extLst>
            <a:ext uri="{FF2B5EF4-FFF2-40B4-BE49-F238E27FC236}">
              <a16:creationId xmlns:a16="http://schemas.microsoft.com/office/drawing/2014/main" xmlns="" id="{3AB457A2-EF8A-433E-9A02-C8B939B1C3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42" y="62024"/>
          <a:ext cx="2448000" cy="6093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533399</xdr:colOff>
      <xdr:row>39</xdr:row>
      <xdr:rowOff>95250</xdr:rowOff>
    </xdr:from>
    <xdr:ext cx="4238625" cy="495300"/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311" t="49951" r="42919" b="44224"/>
        <a:stretch/>
      </xdr:blipFill>
      <xdr:spPr>
        <a:xfrm>
          <a:off x="1219199" y="8086725"/>
          <a:ext cx="4238625" cy="495300"/>
        </a:xfrm>
        <a:prstGeom prst="rect">
          <a:avLst/>
        </a:prstGeom>
      </xdr:spPr>
    </xdr:pic>
    <xdr:clientData/>
  </xdr:oneCellAnchor>
  <xdr:twoCellAnchor>
    <xdr:from>
      <xdr:col>0</xdr:col>
      <xdr:colOff>76200</xdr:colOff>
      <xdr:row>0</xdr:row>
      <xdr:rowOff>63504</xdr:rowOff>
    </xdr:from>
    <xdr:to>
      <xdr:col>2</xdr:col>
      <xdr:colOff>403200</xdr:colOff>
      <xdr:row>3</xdr:row>
      <xdr:rowOff>168632</xdr:rowOff>
    </xdr:to>
    <xdr:pic>
      <xdr:nvPicPr>
        <xdr:cNvPr id="3" name="Imagem 6" descr="Sistema Fiema.JPG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3504"/>
          <a:ext cx="2232000" cy="6385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showGridLines="0" tabSelected="1" showOutlineSymbols="0" showWhiteSpace="0" view="pageBreakPreview" topLeftCell="A31" zoomScale="90" zoomScaleNormal="70" zoomScaleSheetLayoutView="90" workbookViewId="0">
      <selection activeCell="E4" sqref="E4:H7"/>
    </sheetView>
  </sheetViews>
  <sheetFormatPr defaultRowHeight="15"/>
  <cols>
    <col min="1" max="2" width="10" bestFit="1" customWidth="1"/>
    <col min="3" max="3" width="12" bestFit="1" customWidth="1"/>
    <col min="4" max="4" width="91" customWidth="1"/>
    <col min="5" max="5" width="8.69921875" style="45" customWidth="1"/>
    <col min="6" max="6" width="9.09765625" style="1" customWidth="1"/>
    <col min="7" max="7" width="7.09765625" style="2" bestFit="1" customWidth="1"/>
    <col min="8" max="8" width="13" style="2" customWidth="1"/>
    <col min="9" max="9" width="12.19921875" style="2" customWidth="1"/>
    <col min="10" max="10" width="13.8984375" customWidth="1"/>
  </cols>
  <sheetData>
    <row r="1" spans="1:11">
      <c r="A1" s="72"/>
      <c r="B1" s="73"/>
      <c r="C1" s="73"/>
      <c r="D1" s="73"/>
      <c r="E1" s="74"/>
      <c r="F1" s="75"/>
      <c r="G1" s="76"/>
      <c r="H1" s="76"/>
      <c r="I1" s="76"/>
      <c r="J1" s="77"/>
    </row>
    <row r="2" spans="1:11">
      <c r="A2" s="78"/>
      <c r="B2" s="3"/>
      <c r="C2" s="3"/>
      <c r="D2" s="3"/>
      <c r="E2" s="43"/>
      <c r="F2" s="4"/>
      <c r="G2" s="5"/>
      <c r="H2" s="5"/>
      <c r="I2" s="5"/>
      <c r="J2" s="79"/>
    </row>
    <row r="3" spans="1:11" ht="13.8">
      <c r="A3" s="78"/>
      <c r="B3" s="3"/>
      <c r="C3" s="3"/>
      <c r="D3" s="3"/>
      <c r="E3" s="185" t="s">
        <v>254</v>
      </c>
      <c r="F3" s="185"/>
      <c r="G3" s="185"/>
      <c r="H3" s="5"/>
      <c r="I3" s="5"/>
      <c r="J3" s="79"/>
    </row>
    <row r="4" spans="1:11" ht="13.8" customHeight="1">
      <c r="A4" s="78"/>
      <c r="B4" s="211"/>
      <c r="C4" s="211"/>
      <c r="D4" s="211"/>
      <c r="E4" s="222" t="s">
        <v>277</v>
      </c>
      <c r="F4" s="222"/>
      <c r="G4" s="222"/>
      <c r="H4" s="222"/>
      <c r="I4" s="5"/>
      <c r="J4" s="212"/>
    </row>
    <row r="5" spans="1:11" ht="14.4">
      <c r="A5" s="80"/>
      <c r="B5" s="213" t="s">
        <v>276</v>
      </c>
      <c r="C5" s="81"/>
      <c r="D5" s="214"/>
      <c r="E5" s="222"/>
      <c r="F5" s="222"/>
      <c r="G5" s="222"/>
      <c r="H5" s="222"/>
      <c r="I5" s="82"/>
      <c r="J5" s="212"/>
    </row>
    <row r="6" spans="1:11" ht="40.200000000000003" customHeight="1">
      <c r="A6" s="83"/>
      <c r="B6" s="215" t="s">
        <v>253</v>
      </c>
      <c r="C6" s="215"/>
      <c r="D6" s="215"/>
      <c r="E6" s="222"/>
      <c r="F6" s="222"/>
      <c r="G6" s="222"/>
      <c r="H6" s="222"/>
      <c r="I6" s="216"/>
      <c r="J6" s="212"/>
    </row>
    <row r="7" spans="1:11" ht="14.4">
      <c r="A7" s="80"/>
      <c r="B7" s="84" t="s">
        <v>38</v>
      </c>
      <c r="C7" s="82"/>
      <c r="D7" s="217"/>
      <c r="E7" s="222"/>
      <c r="F7" s="222"/>
      <c r="G7" s="222"/>
      <c r="H7" s="222"/>
      <c r="I7" s="82"/>
      <c r="J7" s="212"/>
    </row>
    <row r="8" spans="1:11" ht="31.5" customHeight="1">
      <c r="A8" s="80"/>
      <c r="B8" s="220" t="s">
        <v>152</v>
      </c>
      <c r="C8" s="221"/>
      <c r="D8" s="220" t="s">
        <v>153</v>
      </c>
      <c r="E8" s="218" t="s">
        <v>275</v>
      </c>
      <c r="F8" s="218"/>
      <c r="G8" s="5"/>
      <c r="H8" s="219" t="s">
        <v>146</v>
      </c>
      <c r="I8" s="219"/>
      <c r="J8" s="212"/>
    </row>
    <row r="9" spans="1:11" ht="13.8">
      <c r="A9" s="85"/>
      <c r="B9" s="102"/>
      <c r="C9" s="102"/>
      <c r="D9" s="102"/>
      <c r="E9" s="108"/>
      <c r="F9" s="108"/>
      <c r="G9" s="109"/>
      <c r="H9" s="109"/>
      <c r="I9" s="108"/>
      <c r="J9" s="110"/>
    </row>
    <row r="10" spans="1:11" ht="13.8">
      <c r="A10" s="86"/>
      <c r="B10" s="87"/>
      <c r="C10" s="87"/>
      <c r="D10" s="88"/>
      <c r="E10" s="104"/>
      <c r="F10" s="105"/>
      <c r="G10" s="106"/>
      <c r="H10" s="106"/>
      <c r="I10" s="105"/>
      <c r="J10" s="107"/>
    </row>
    <row r="11" spans="1:11" ht="15" customHeight="1" thickBot="1">
      <c r="A11" s="157" t="s">
        <v>0</v>
      </c>
      <c r="B11" s="158"/>
      <c r="C11" s="158"/>
      <c r="D11" s="158"/>
      <c r="E11" s="158"/>
      <c r="F11" s="158"/>
      <c r="G11" s="158"/>
      <c r="H11" s="158"/>
      <c r="I11" s="158"/>
      <c r="J11" s="158"/>
    </row>
    <row r="12" spans="1:11" ht="30" customHeight="1">
      <c r="A12" s="159" t="s">
        <v>1</v>
      </c>
      <c r="B12" s="160" t="s">
        <v>2</v>
      </c>
      <c r="C12" s="161" t="s">
        <v>3</v>
      </c>
      <c r="D12" s="161" t="s">
        <v>4</v>
      </c>
      <c r="E12" s="162" t="s">
        <v>5</v>
      </c>
      <c r="F12" s="163" t="s">
        <v>6</v>
      </c>
      <c r="G12" s="164" t="s">
        <v>155</v>
      </c>
      <c r="H12" s="165" t="s">
        <v>7</v>
      </c>
      <c r="I12" s="164" t="s">
        <v>8</v>
      </c>
      <c r="J12" s="166" t="s">
        <v>9</v>
      </c>
    </row>
    <row r="13" spans="1:11" ht="13.5" customHeight="1">
      <c r="A13" s="167" t="s">
        <v>10</v>
      </c>
      <c r="B13" s="17"/>
      <c r="C13" s="16"/>
      <c r="D13" s="16" t="s">
        <v>156</v>
      </c>
      <c r="E13" s="44"/>
      <c r="F13" s="19"/>
      <c r="G13" s="18"/>
      <c r="H13" s="18"/>
      <c r="I13" s="18">
        <v>4894.24</v>
      </c>
      <c r="J13" s="168">
        <v>6.0522503460953211E-2</v>
      </c>
    </row>
    <row r="14" spans="1:11" ht="13.8">
      <c r="A14" s="170" t="s">
        <v>11</v>
      </c>
      <c r="B14" s="61" t="s">
        <v>157</v>
      </c>
      <c r="C14" s="60" t="s">
        <v>20</v>
      </c>
      <c r="D14" s="60" t="s">
        <v>158</v>
      </c>
      <c r="E14" s="62" t="s">
        <v>18</v>
      </c>
      <c r="F14" s="61">
        <v>1</v>
      </c>
      <c r="G14" s="64">
        <v>2552.6</v>
      </c>
      <c r="H14" s="57">
        <v>3190.75</v>
      </c>
      <c r="I14" s="57">
        <v>3190.75</v>
      </c>
      <c r="J14" s="171">
        <v>3.9457030696908299E-2</v>
      </c>
    </row>
    <row r="15" spans="1:11" ht="14.25" customHeight="1">
      <c r="A15" s="170" t="s">
        <v>159</v>
      </c>
      <c r="B15" s="61"/>
      <c r="C15" s="60"/>
      <c r="D15" s="60" t="s">
        <v>149</v>
      </c>
      <c r="E15" s="62"/>
      <c r="F15" s="61"/>
      <c r="G15" s="64"/>
      <c r="H15" s="57"/>
      <c r="I15" s="57">
        <v>1703.49</v>
      </c>
      <c r="J15" s="171">
        <v>2.1065472764044916E-2</v>
      </c>
      <c r="K15" s="49"/>
    </row>
    <row r="16" spans="1:11" ht="13.8">
      <c r="A16" s="170" t="s">
        <v>160</v>
      </c>
      <c r="B16" s="61" t="s">
        <v>161</v>
      </c>
      <c r="C16" s="60" t="s">
        <v>20</v>
      </c>
      <c r="D16" s="60" t="s">
        <v>162</v>
      </c>
      <c r="E16" s="62" t="s">
        <v>163</v>
      </c>
      <c r="F16" s="61">
        <v>1</v>
      </c>
      <c r="G16" s="64">
        <v>117.6</v>
      </c>
      <c r="H16" s="57">
        <v>147</v>
      </c>
      <c r="I16" s="57">
        <v>147</v>
      </c>
      <c r="J16" s="171">
        <v>1.8178119603370743E-3</v>
      </c>
      <c r="K16" s="49"/>
    </row>
    <row r="17" spans="1:11" ht="13.8">
      <c r="A17" s="170" t="s">
        <v>164</v>
      </c>
      <c r="B17" s="61" t="s">
        <v>13</v>
      </c>
      <c r="C17" s="60" t="s">
        <v>14</v>
      </c>
      <c r="D17" s="60" t="s">
        <v>165</v>
      </c>
      <c r="E17" s="62" t="s">
        <v>15</v>
      </c>
      <c r="F17" s="61">
        <v>2.7</v>
      </c>
      <c r="G17" s="64">
        <v>306.39</v>
      </c>
      <c r="H17" s="57">
        <v>382.98</v>
      </c>
      <c r="I17" s="57">
        <v>1034.04</v>
      </c>
      <c r="J17" s="171">
        <v>1.2787008703856791E-2</v>
      </c>
      <c r="K17" s="49"/>
    </row>
    <row r="18" spans="1:11" ht="36" customHeight="1">
      <c r="A18" s="170" t="s">
        <v>166</v>
      </c>
      <c r="B18" s="61" t="s">
        <v>167</v>
      </c>
      <c r="C18" s="60" t="s">
        <v>168</v>
      </c>
      <c r="D18" s="60" t="s">
        <v>169</v>
      </c>
      <c r="E18" s="62" t="s">
        <v>18</v>
      </c>
      <c r="F18" s="61">
        <v>1</v>
      </c>
      <c r="G18" s="64">
        <v>417.96</v>
      </c>
      <c r="H18" s="57">
        <v>522.45000000000005</v>
      </c>
      <c r="I18" s="57">
        <v>522.45000000000005</v>
      </c>
      <c r="J18" s="171">
        <v>6.4606520998510509E-3</v>
      </c>
      <c r="K18" s="49"/>
    </row>
    <row r="19" spans="1:11" ht="13.8">
      <c r="A19" s="169" t="s">
        <v>19</v>
      </c>
      <c r="B19" s="59"/>
      <c r="C19" s="59"/>
      <c r="D19" s="59" t="s">
        <v>170</v>
      </c>
      <c r="E19" s="186"/>
      <c r="F19" s="63"/>
      <c r="G19" s="59"/>
      <c r="H19" s="56"/>
      <c r="I19" s="58">
        <v>4747.68</v>
      </c>
      <c r="J19" s="168">
        <v>5.8710132570429396E-2</v>
      </c>
      <c r="K19" s="49"/>
    </row>
    <row r="20" spans="1:11" ht="26.4">
      <c r="A20" s="170" t="s">
        <v>151</v>
      </c>
      <c r="B20" s="61" t="s">
        <v>171</v>
      </c>
      <c r="C20" s="60" t="s">
        <v>14</v>
      </c>
      <c r="D20" s="60" t="s">
        <v>172</v>
      </c>
      <c r="E20" s="62" t="s">
        <v>15</v>
      </c>
      <c r="F20" s="61">
        <v>122.3</v>
      </c>
      <c r="G20" s="64">
        <v>31.06</v>
      </c>
      <c r="H20" s="57">
        <v>38.82</v>
      </c>
      <c r="I20" s="57">
        <v>4747.68</v>
      </c>
      <c r="J20" s="171">
        <v>5.8710132570429396E-2</v>
      </c>
      <c r="K20" s="49"/>
    </row>
    <row r="21" spans="1:11" ht="13.8">
      <c r="A21" s="169" t="s">
        <v>21</v>
      </c>
      <c r="B21" s="59"/>
      <c r="C21" s="59"/>
      <c r="D21" s="59" t="s">
        <v>173</v>
      </c>
      <c r="E21" s="186"/>
      <c r="F21" s="63"/>
      <c r="G21" s="59"/>
      <c r="H21" s="56"/>
      <c r="I21" s="58">
        <v>2118.2399999999998</v>
      </c>
      <c r="J21" s="168">
        <v>2.619429936642452E-2</v>
      </c>
      <c r="K21" s="49"/>
    </row>
    <row r="22" spans="1:11" ht="26.4">
      <c r="A22" s="170" t="s">
        <v>22</v>
      </c>
      <c r="B22" s="61" t="s">
        <v>171</v>
      </c>
      <c r="C22" s="60" t="s">
        <v>14</v>
      </c>
      <c r="D22" s="60" t="s">
        <v>172</v>
      </c>
      <c r="E22" s="62" t="s">
        <v>15</v>
      </c>
      <c r="F22" s="61">
        <v>39.32</v>
      </c>
      <c r="G22" s="64">
        <v>31.06</v>
      </c>
      <c r="H22" s="57">
        <v>38.82</v>
      </c>
      <c r="I22" s="57">
        <v>1526.4</v>
      </c>
      <c r="J22" s="171">
        <v>1.8875565824887825E-2</v>
      </c>
      <c r="K22" s="49"/>
    </row>
    <row r="23" spans="1:11" ht="26.4">
      <c r="A23" s="170" t="s">
        <v>174</v>
      </c>
      <c r="B23" s="61" t="s">
        <v>175</v>
      </c>
      <c r="C23" s="60" t="s">
        <v>176</v>
      </c>
      <c r="D23" s="60" t="s">
        <v>177</v>
      </c>
      <c r="E23" s="62" t="s">
        <v>23</v>
      </c>
      <c r="F23" s="61">
        <v>30.15</v>
      </c>
      <c r="G23" s="64">
        <v>15.71</v>
      </c>
      <c r="H23" s="57">
        <v>19.63</v>
      </c>
      <c r="I23" s="57">
        <v>591.84</v>
      </c>
      <c r="J23" s="171">
        <v>7.318733541536694E-3</v>
      </c>
      <c r="K23" s="49"/>
    </row>
    <row r="24" spans="1:11" ht="13.8">
      <c r="A24" s="169" t="s">
        <v>24</v>
      </c>
      <c r="B24" s="59"/>
      <c r="C24" s="59"/>
      <c r="D24" s="59" t="s">
        <v>178</v>
      </c>
      <c r="E24" s="186"/>
      <c r="F24" s="63"/>
      <c r="G24" s="59"/>
      <c r="H24" s="56"/>
      <c r="I24" s="58">
        <v>6907.33</v>
      </c>
      <c r="J24" s="168">
        <v>8.541651080268764E-2</v>
      </c>
      <c r="K24" s="49"/>
    </row>
    <row r="25" spans="1:11" ht="13.8">
      <c r="A25" s="170" t="s">
        <v>25</v>
      </c>
      <c r="B25" s="61" t="s">
        <v>179</v>
      </c>
      <c r="C25" s="60" t="s">
        <v>12</v>
      </c>
      <c r="D25" s="60" t="s">
        <v>180</v>
      </c>
      <c r="E25" s="62" t="s">
        <v>15</v>
      </c>
      <c r="F25" s="61">
        <v>26.5</v>
      </c>
      <c r="G25" s="64">
        <v>111.25</v>
      </c>
      <c r="H25" s="57">
        <v>139.06</v>
      </c>
      <c r="I25" s="57">
        <v>3685.09</v>
      </c>
      <c r="J25" s="171">
        <v>4.5570072632098974E-2</v>
      </c>
      <c r="K25" s="49"/>
    </row>
    <row r="26" spans="1:11" ht="13.8">
      <c r="A26" s="170" t="s">
        <v>181</v>
      </c>
      <c r="B26" s="61" t="s">
        <v>182</v>
      </c>
      <c r="C26" s="60" t="s">
        <v>14</v>
      </c>
      <c r="D26" s="60" t="s">
        <v>183</v>
      </c>
      <c r="E26" s="62" t="s">
        <v>15</v>
      </c>
      <c r="F26" s="61">
        <v>139.25</v>
      </c>
      <c r="G26" s="64">
        <v>7.05</v>
      </c>
      <c r="H26" s="57">
        <v>8.81</v>
      </c>
      <c r="I26" s="57">
        <v>1226.79</v>
      </c>
      <c r="J26" s="171">
        <v>1.5170568264094689E-2</v>
      </c>
      <c r="K26" s="49"/>
    </row>
    <row r="27" spans="1:11" ht="15.75" customHeight="1">
      <c r="A27" s="170" t="s">
        <v>184</v>
      </c>
      <c r="B27" s="61" t="s">
        <v>33</v>
      </c>
      <c r="C27" s="60" t="s">
        <v>14</v>
      </c>
      <c r="D27" s="60" t="s">
        <v>34</v>
      </c>
      <c r="E27" s="62" t="s">
        <v>15</v>
      </c>
      <c r="F27" s="61">
        <v>139.25</v>
      </c>
      <c r="G27" s="64">
        <v>11.47</v>
      </c>
      <c r="H27" s="57">
        <v>14.33</v>
      </c>
      <c r="I27" s="57">
        <v>1995.45</v>
      </c>
      <c r="J27" s="171">
        <v>2.467586990649398E-2</v>
      </c>
      <c r="K27" s="49"/>
    </row>
    <row r="28" spans="1:11" ht="13.8">
      <c r="A28" s="169" t="s">
        <v>26</v>
      </c>
      <c r="B28" s="59"/>
      <c r="C28" s="59"/>
      <c r="D28" s="59" t="s">
        <v>185</v>
      </c>
      <c r="E28" s="186"/>
      <c r="F28" s="63"/>
      <c r="G28" s="59"/>
      <c r="H28" s="56"/>
      <c r="I28" s="58">
        <v>19274.580000000002</v>
      </c>
      <c r="J28" s="168">
        <v>0.23835076227533172</v>
      </c>
      <c r="K28" s="49"/>
    </row>
    <row r="29" spans="1:11" ht="13.8">
      <c r="A29" s="170" t="s">
        <v>27</v>
      </c>
      <c r="B29" s="61" t="s">
        <v>186</v>
      </c>
      <c r="C29" s="60" t="s">
        <v>12</v>
      </c>
      <c r="D29" s="60" t="s">
        <v>187</v>
      </c>
      <c r="E29" s="62" t="s">
        <v>15</v>
      </c>
      <c r="F29" s="61">
        <v>66.33</v>
      </c>
      <c r="G29" s="64">
        <v>14.33</v>
      </c>
      <c r="H29" s="57">
        <v>17.91</v>
      </c>
      <c r="I29" s="57">
        <v>1187.97</v>
      </c>
      <c r="J29" s="171">
        <v>1.4690517513752614E-2</v>
      </c>
      <c r="K29" s="49"/>
    </row>
    <row r="30" spans="1:11" ht="13.8">
      <c r="A30" s="170" t="s">
        <v>188</v>
      </c>
      <c r="B30" s="61" t="s">
        <v>182</v>
      </c>
      <c r="C30" s="60" t="s">
        <v>14</v>
      </c>
      <c r="D30" s="60" t="s">
        <v>183</v>
      </c>
      <c r="E30" s="62" t="s">
        <v>15</v>
      </c>
      <c r="F30" s="61">
        <v>110.5</v>
      </c>
      <c r="G30" s="64">
        <v>7.05</v>
      </c>
      <c r="H30" s="57">
        <v>8.81</v>
      </c>
      <c r="I30" s="57">
        <v>973.5</v>
      </c>
      <c r="J30" s="171">
        <v>1.2038366961824094E-2</v>
      </c>
      <c r="K30" s="49"/>
    </row>
    <row r="31" spans="1:11" ht="13.8">
      <c r="A31" s="170" t="s">
        <v>189</v>
      </c>
      <c r="B31" s="61" t="s">
        <v>33</v>
      </c>
      <c r="C31" s="60" t="s">
        <v>14</v>
      </c>
      <c r="D31" s="60" t="s">
        <v>34</v>
      </c>
      <c r="E31" s="62" t="s">
        <v>15</v>
      </c>
      <c r="F31" s="61">
        <v>110.5</v>
      </c>
      <c r="G31" s="64">
        <v>11.47</v>
      </c>
      <c r="H31" s="57">
        <v>14.33</v>
      </c>
      <c r="I31" s="57">
        <v>1583.46</v>
      </c>
      <c r="J31" s="171">
        <v>1.9581173651124786E-2</v>
      </c>
      <c r="K31" s="49"/>
    </row>
    <row r="32" spans="1:11" ht="13.8">
      <c r="A32" s="170" t="s">
        <v>190</v>
      </c>
      <c r="B32" s="61" t="s">
        <v>179</v>
      </c>
      <c r="C32" s="60" t="s">
        <v>12</v>
      </c>
      <c r="D32" s="60" t="s">
        <v>180</v>
      </c>
      <c r="E32" s="62" t="s">
        <v>15</v>
      </c>
      <c r="F32" s="61">
        <v>13.6</v>
      </c>
      <c r="G32" s="64">
        <v>111.25</v>
      </c>
      <c r="H32" s="57">
        <v>139.06</v>
      </c>
      <c r="I32" s="57">
        <v>1891.21</v>
      </c>
      <c r="J32" s="171">
        <v>2.3386831003463119E-2</v>
      </c>
      <c r="K32" s="49"/>
    </row>
    <row r="33" spans="1:11" ht="26.4">
      <c r="A33" s="170" t="s">
        <v>191</v>
      </c>
      <c r="B33" s="61" t="s">
        <v>192</v>
      </c>
      <c r="C33" s="60" t="s">
        <v>12</v>
      </c>
      <c r="D33" s="60" t="s">
        <v>193</v>
      </c>
      <c r="E33" s="62" t="s">
        <v>15</v>
      </c>
      <c r="F33" s="61">
        <v>61.2</v>
      </c>
      <c r="G33" s="64">
        <v>72.91</v>
      </c>
      <c r="H33" s="57">
        <v>91.13</v>
      </c>
      <c r="I33" s="57">
        <v>5577.15</v>
      </c>
      <c r="J33" s="171">
        <v>6.8967414793155879E-2</v>
      </c>
      <c r="K33" s="49"/>
    </row>
    <row r="34" spans="1:11" ht="13.8">
      <c r="A34" s="170" t="s">
        <v>194</v>
      </c>
      <c r="B34" s="61" t="s">
        <v>195</v>
      </c>
      <c r="C34" s="60" t="s">
        <v>12</v>
      </c>
      <c r="D34" s="60" t="s">
        <v>196</v>
      </c>
      <c r="E34" s="62" t="s">
        <v>16</v>
      </c>
      <c r="F34" s="61">
        <v>12</v>
      </c>
      <c r="G34" s="64">
        <v>102.36</v>
      </c>
      <c r="H34" s="57">
        <v>127.95</v>
      </c>
      <c r="I34" s="57">
        <v>1535.4</v>
      </c>
      <c r="J34" s="171">
        <v>1.8986860434704381E-2</v>
      </c>
      <c r="K34" s="49"/>
    </row>
    <row r="35" spans="1:11" ht="39.6">
      <c r="A35" s="170" t="s">
        <v>197</v>
      </c>
      <c r="B35" s="61" t="s">
        <v>198</v>
      </c>
      <c r="C35" s="60" t="s">
        <v>14</v>
      </c>
      <c r="D35" s="60" t="s">
        <v>199</v>
      </c>
      <c r="E35" s="62" t="s">
        <v>17</v>
      </c>
      <c r="F35" s="61">
        <v>8</v>
      </c>
      <c r="G35" s="64">
        <v>179.83</v>
      </c>
      <c r="H35" s="57">
        <v>224.78</v>
      </c>
      <c r="I35" s="57">
        <v>1798.24</v>
      </c>
      <c r="J35" s="171">
        <v>2.2237157684058099E-2</v>
      </c>
      <c r="K35" s="49"/>
    </row>
    <row r="36" spans="1:11" ht="13.8">
      <c r="A36" s="170" t="s">
        <v>200</v>
      </c>
      <c r="B36" s="61" t="s">
        <v>201</v>
      </c>
      <c r="C36" s="60" t="s">
        <v>202</v>
      </c>
      <c r="D36" s="60" t="s">
        <v>203</v>
      </c>
      <c r="E36" s="62" t="s">
        <v>204</v>
      </c>
      <c r="F36" s="61">
        <v>8</v>
      </c>
      <c r="G36" s="64">
        <v>391.71</v>
      </c>
      <c r="H36" s="57">
        <v>489.63</v>
      </c>
      <c r="I36" s="57">
        <v>3917.04</v>
      </c>
      <c r="J36" s="171">
        <v>4.8438382048426758E-2</v>
      </c>
      <c r="K36" s="49"/>
    </row>
    <row r="37" spans="1:11" ht="13.8">
      <c r="A37" s="170" t="s">
        <v>205</v>
      </c>
      <c r="B37" s="61" t="s">
        <v>206</v>
      </c>
      <c r="C37" s="60" t="s">
        <v>14</v>
      </c>
      <c r="D37" s="60" t="s">
        <v>207</v>
      </c>
      <c r="E37" s="62" t="s">
        <v>15</v>
      </c>
      <c r="F37" s="61">
        <v>20.6</v>
      </c>
      <c r="G37" s="64">
        <v>31.48</v>
      </c>
      <c r="H37" s="57">
        <v>39.35</v>
      </c>
      <c r="I37" s="57">
        <v>810.61</v>
      </c>
      <c r="J37" s="171">
        <v>1.0024058184822012E-2</v>
      </c>
      <c r="K37" s="49"/>
    </row>
    <row r="38" spans="1:11" ht="13.8">
      <c r="A38" s="169" t="s">
        <v>28</v>
      </c>
      <c r="B38" s="59"/>
      <c r="C38" s="59"/>
      <c r="D38" s="59" t="s">
        <v>208</v>
      </c>
      <c r="E38" s="186"/>
      <c r="F38" s="63"/>
      <c r="G38" s="59"/>
      <c r="H38" s="56"/>
      <c r="I38" s="58">
        <v>38157.69</v>
      </c>
      <c r="J38" s="168">
        <v>0.47186058000567604</v>
      </c>
      <c r="K38" s="49"/>
    </row>
    <row r="39" spans="1:11" ht="13.8">
      <c r="A39" s="170" t="s">
        <v>29</v>
      </c>
      <c r="B39" s="61"/>
      <c r="C39" s="60"/>
      <c r="D39" s="60" t="s">
        <v>209</v>
      </c>
      <c r="E39" s="62"/>
      <c r="F39" s="61"/>
      <c r="G39" s="64"/>
      <c r="H39" s="57"/>
      <c r="I39" s="57">
        <v>12457.55</v>
      </c>
      <c r="J39" s="171">
        <v>0.15405090739113686</v>
      </c>
      <c r="K39" s="49"/>
    </row>
    <row r="40" spans="1:11" ht="13.8">
      <c r="A40" s="170" t="s">
        <v>210</v>
      </c>
      <c r="B40" s="61" t="s">
        <v>179</v>
      </c>
      <c r="C40" s="60" t="s">
        <v>12</v>
      </c>
      <c r="D40" s="60" t="s">
        <v>180</v>
      </c>
      <c r="E40" s="62" t="s">
        <v>15</v>
      </c>
      <c r="F40" s="61">
        <v>15</v>
      </c>
      <c r="G40" s="64">
        <v>111.25</v>
      </c>
      <c r="H40" s="57">
        <v>139.06</v>
      </c>
      <c r="I40" s="57">
        <v>2085.9</v>
      </c>
      <c r="J40" s="171">
        <v>2.5794380735150363E-2</v>
      </c>
      <c r="K40" s="49"/>
    </row>
    <row r="41" spans="1:11" ht="13.8">
      <c r="A41" s="170" t="s">
        <v>211</v>
      </c>
      <c r="B41" s="61" t="s">
        <v>182</v>
      </c>
      <c r="C41" s="60" t="s">
        <v>14</v>
      </c>
      <c r="D41" s="60" t="s">
        <v>183</v>
      </c>
      <c r="E41" s="62" t="s">
        <v>15</v>
      </c>
      <c r="F41" s="61">
        <v>108.58</v>
      </c>
      <c r="G41" s="64">
        <v>7.05</v>
      </c>
      <c r="H41" s="57">
        <v>8.81</v>
      </c>
      <c r="I41" s="57">
        <v>956.58</v>
      </c>
      <c r="J41" s="171">
        <v>1.182913309536897E-2</v>
      </c>
      <c r="K41" s="49"/>
    </row>
    <row r="42" spans="1:11" ht="13.8">
      <c r="A42" s="170" t="s">
        <v>212</v>
      </c>
      <c r="B42" s="61" t="s">
        <v>33</v>
      </c>
      <c r="C42" s="60" t="s">
        <v>14</v>
      </c>
      <c r="D42" s="60" t="s">
        <v>34</v>
      </c>
      <c r="E42" s="62" t="s">
        <v>15</v>
      </c>
      <c r="F42" s="61">
        <v>108.58</v>
      </c>
      <c r="G42" s="64">
        <v>11.47</v>
      </c>
      <c r="H42" s="57">
        <v>14.33</v>
      </c>
      <c r="I42" s="57">
        <v>1555.95</v>
      </c>
      <c r="J42" s="171">
        <v>1.924098312711885E-2</v>
      </c>
      <c r="K42" s="49"/>
    </row>
    <row r="43" spans="1:11" ht="26.4">
      <c r="A43" s="170" t="s">
        <v>213</v>
      </c>
      <c r="B43" s="61" t="s">
        <v>148</v>
      </c>
      <c r="C43" s="60" t="s">
        <v>14</v>
      </c>
      <c r="D43" s="60" t="s">
        <v>147</v>
      </c>
      <c r="E43" s="62" t="s">
        <v>15</v>
      </c>
      <c r="F43" s="61">
        <v>76.28</v>
      </c>
      <c r="G43" s="64">
        <v>1.02</v>
      </c>
      <c r="H43" s="57">
        <v>1.27</v>
      </c>
      <c r="I43" s="57">
        <v>96.87</v>
      </c>
      <c r="J43" s="171">
        <v>1.1979009836588597E-3</v>
      </c>
      <c r="K43" s="49"/>
    </row>
    <row r="44" spans="1:11" ht="13.8">
      <c r="A44" s="170" t="s">
        <v>214</v>
      </c>
      <c r="B44" s="61" t="s">
        <v>215</v>
      </c>
      <c r="C44" s="60" t="s">
        <v>14</v>
      </c>
      <c r="D44" s="60" t="s">
        <v>216</v>
      </c>
      <c r="E44" s="62" t="s">
        <v>15</v>
      </c>
      <c r="F44" s="61">
        <v>76.28</v>
      </c>
      <c r="G44" s="64">
        <v>81.41</v>
      </c>
      <c r="H44" s="57">
        <v>101.76</v>
      </c>
      <c r="I44" s="57">
        <v>7762.25</v>
      </c>
      <c r="J44" s="171">
        <v>9.5988509449839832E-2</v>
      </c>
      <c r="K44" s="49"/>
    </row>
    <row r="45" spans="1:11" ht="13.8">
      <c r="A45" s="170" t="s">
        <v>217</v>
      </c>
      <c r="B45" s="61"/>
      <c r="C45" s="60"/>
      <c r="D45" s="60" t="s">
        <v>218</v>
      </c>
      <c r="E45" s="62"/>
      <c r="F45" s="61"/>
      <c r="G45" s="64"/>
      <c r="H45" s="57"/>
      <c r="I45" s="57">
        <v>25700.14</v>
      </c>
      <c r="J45" s="171">
        <v>0.31780967261453913</v>
      </c>
      <c r="K45" s="49"/>
    </row>
    <row r="46" spans="1:11" ht="18" customHeight="1">
      <c r="A46" s="170" t="s">
        <v>219</v>
      </c>
      <c r="B46" s="61" t="s">
        <v>220</v>
      </c>
      <c r="C46" s="60" t="s">
        <v>168</v>
      </c>
      <c r="D46" s="60" t="s">
        <v>221</v>
      </c>
      <c r="E46" s="62" t="s">
        <v>15</v>
      </c>
      <c r="F46" s="61">
        <v>224.54</v>
      </c>
      <c r="G46" s="64">
        <v>10.02</v>
      </c>
      <c r="H46" s="57">
        <v>12.52</v>
      </c>
      <c r="I46" s="57">
        <v>2811.24</v>
      </c>
      <c r="J46" s="171">
        <v>3.4763984322299296E-2</v>
      </c>
      <c r="K46" s="49"/>
    </row>
    <row r="47" spans="1:11" ht="13.8">
      <c r="A47" s="170" t="s">
        <v>222</v>
      </c>
      <c r="B47" s="61" t="s">
        <v>223</v>
      </c>
      <c r="C47" s="60" t="s">
        <v>14</v>
      </c>
      <c r="D47" s="60" t="s">
        <v>224</v>
      </c>
      <c r="E47" s="62" t="s">
        <v>15</v>
      </c>
      <c r="F47" s="61">
        <v>224.54</v>
      </c>
      <c r="G47" s="64">
        <v>6.25</v>
      </c>
      <c r="H47" s="57">
        <v>7.81</v>
      </c>
      <c r="I47" s="57">
        <v>1753.65</v>
      </c>
      <c r="J47" s="171">
        <v>2.1685754722755853E-2</v>
      </c>
      <c r="K47" s="49"/>
    </row>
    <row r="48" spans="1:11" ht="26.4">
      <c r="A48" s="170" t="s">
        <v>225</v>
      </c>
      <c r="B48" s="61" t="s">
        <v>226</v>
      </c>
      <c r="C48" s="60" t="s">
        <v>14</v>
      </c>
      <c r="D48" s="60" t="s">
        <v>227</v>
      </c>
      <c r="E48" s="62" t="s">
        <v>17</v>
      </c>
      <c r="F48" s="61">
        <v>2</v>
      </c>
      <c r="G48" s="64">
        <v>1907.17</v>
      </c>
      <c r="H48" s="57">
        <v>2383.96</v>
      </c>
      <c r="I48" s="57">
        <v>4767.92</v>
      </c>
      <c r="J48" s="171">
        <v>5.8960421781839072E-2</v>
      </c>
      <c r="K48" s="49"/>
    </row>
    <row r="49" spans="1:11" ht="18" customHeight="1">
      <c r="A49" s="170" t="s">
        <v>228</v>
      </c>
      <c r="B49" s="61" t="s">
        <v>229</v>
      </c>
      <c r="C49" s="60" t="s">
        <v>14</v>
      </c>
      <c r="D49" s="60" t="s">
        <v>230</v>
      </c>
      <c r="E49" s="62" t="s">
        <v>15</v>
      </c>
      <c r="F49" s="61">
        <v>67.36</v>
      </c>
      <c r="G49" s="64">
        <v>64.55</v>
      </c>
      <c r="H49" s="57">
        <v>80.680000000000007</v>
      </c>
      <c r="I49" s="57">
        <v>5434.6</v>
      </c>
      <c r="J49" s="171">
        <v>6.720463183433921E-2</v>
      </c>
      <c r="K49" s="49"/>
    </row>
    <row r="50" spans="1:11" ht="26.4">
      <c r="A50" s="170" t="s">
        <v>231</v>
      </c>
      <c r="B50" s="61" t="s">
        <v>232</v>
      </c>
      <c r="C50" s="60" t="s">
        <v>14</v>
      </c>
      <c r="D50" s="60" t="s">
        <v>233</v>
      </c>
      <c r="E50" s="62" t="s">
        <v>15</v>
      </c>
      <c r="F50" s="61">
        <v>112.27</v>
      </c>
      <c r="G50" s="64">
        <v>40.21</v>
      </c>
      <c r="H50" s="57">
        <v>50.26</v>
      </c>
      <c r="I50" s="57">
        <v>5642.69</v>
      </c>
      <c r="J50" s="171">
        <v>6.9777886873975542E-2</v>
      </c>
      <c r="K50" s="49"/>
    </row>
    <row r="51" spans="1:11" ht="39.6">
      <c r="A51" s="170" t="s">
        <v>234</v>
      </c>
      <c r="B51" s="61" t="s">
        <v>235</v>
      </c>
      <c r="C51" s="60" t="s">
        <v>14</v>
      </c>
      <c r="D51" s="60" t="s">
        <v>236</v>
      </c>
      <c r="E51" s="62" t="s">
        <v>15</v>
      </c>
      <c r="F51" s="61">
        <v>157.18</v>
      </c>
      <c r="G51" s="64">
        <v>15.99</v>
      </c>
      <c r="H51" s="57">
        <v>19.98</v>
      </c>
      <c r="I51" s="57">
        <v>3140.45</v>
      </c>
      <c r="J51" s="171">
        <v>3.8835017488711328E-2</v>
      </c>
      <c r="K51" s="49"/>
    </row>
    <row r="52" spans="1:11" ht="26.4">
      <c r="A52" s="170" t="s">
        <v>237</v>
      </c>
      <c r="B52" s="61" t="s">
        <v>238</v>
      </c>
      <c r="C52" s="60" t="s">
        <v>14</v>
      </c>
      <c r="D52" s="60" t="s">
        <v>239</v>
      </c>
      <c r="E52" s="62" t="s">
        <v>15</v>
      </c>
      <c r="F52" s="61">
        <v>112.27</v>
      </c>
      <c r="G52" s="64">
        <v>8.85</v>
      </c>
      <c r="H52" s="57">
        <v>11.06</v>
      </c>
      <c r="I52" s="57">
        <v>1241.7</v>
      </c>
      <c r="J52" s="171">
        <v>1.5354946334357449E-2</v>
      </c>
      <c r="K52" s="49"/>
    </row>
    <row r="53" spans="1:11" ht="13.8">
      <c r="A53" s="170" t="s">
        <v>240</v>
      </c>
      <c r="B53" s="61" t="s">
        <v>241</v>
      </c>
      <c r="C53" s="60" t="s">
        <v>12</v>
      </c>
      <c r="D53" s="60" t="s">
        <v>242</v>
      </c>
      <c r="E53" s="62" t="s">
        <v>150</v>
      </c>
      <c r="F53" s="61">
        <v>66.599999999999994</v>
      </c>
      <c r="G53" s="64">
        <v>5.66</v>
      </c>
      <c r="H53" s="57">
        <v>7.07</v>
      </c>
      <c r="I53" s="57">
        <v>470.86</v>
      </c>
      <c r="J53" s="171">
        <v>5.822686664247039E-3</v>
      </c>
      <c r="K53" s="49"/>
    </row>
    <row r="54" spans="1:11" ht="13.8">
      <c r="A54" s="170" t="s">
        <v>243</v>
      </c>
      <c r="B54" s="61" t="s">
        <v>244</v>
      </c>
      <c r="C54" s="60" t="s">
        <v>12</v>
      </c>
      <c r="D54" s="60" t="s">
        <v>245</v>
      </c>
      <c r="E54" s="62" t="s">
        <v>150</v>
      </c>
      <c r="F54" s="61">
        <v>14.7</v>
      </c>
      <c r="G54" s="64">
        <v>23.79</v>
      </c>
      <c r="H54" s="57">
        <v>29.73</v>
      </c>
      <c r="I54" s="57">
        <v>437.03</v>
      </c>
      <c r="J54" s="171">
        <v>5.4043425920143641E-3</v>
      </c>
      <c r="K54" s="49"/>
    </row>
    <row r="55" spans="1:11" ht="13.8">
      <c r="A55" s="169" t="s">
        <v>30</v>
      </c>
      <c r="B55" s="59"/>
      <c r="C55" s="59"/>
      <c r="D55" s="59" t="s">
        <v>246</v>
      </c>
      <c r="E55" s="186"/>
      <c r="F55" s="63"/>
      <c r="G55" s="59"/>
      <c r="H55" s="56"/>
      <c r="I55" s="58">
        <v>3000.48</v>
      </c>
      <c r="J55" s="168">
        <v>3.710413898470874E-2</v>
      </c>
      <c r="K55" s="49"/>
    </row>
    <row r="56" spans="1:11" ht="13.8">
      <c r="A56" s="170" t="s">
        <v>31</v>
      </c>
      <c r="B56" s="61" t="s">
        <v>247</v>
      </c>
      <c r="C56" s="60" t="s">
        <v>168</v>
      </c>
      <c r="D56" s="60" t="s">
        <v>248</v>
      </c>
      <c r="E56" s="62" t="s">
        <v>17</v>
      </c>
      <c r="F56" s="61">
        <v>48</v>
      </c>
      <c r="G56" s="64">
        <v>50.01</v>
      </c>
      <c r="H56" s="57">
        <v>62.51</v>
      </c>
      <c r="I56" s="57">
        <v>3000.48</v>
      </c>
      <c r="J56" s="171">
        <v>3.710413898470874E-2</v>
      </c>
      <c r="K56" s="49"/>
    </row>
    <row r="57" spans="1:11" ht="13.8">
      <c r="A57" s="169" t="s">
        <v>32</v>
      </c>
      <c r="B57" s="59"/>
      <c r="C57" s="59"/>
      <c r="D57" s="59" t="s">
        <v>249</v>
      </c>
      <c r="E57" s="186"/>
      <c r="F57" s="63"/>
      <c r="G57" s="59"/>
      <c r="H57" s="56"/>
      <c r="I57" s="58">
        <v>1766.21</v>
      </c>
      <c r="J57" s="168">
        <v>2.1841072533788735E-2</v>
      </c>
      <c r="K57" s="49"/>
    </row>
    <row r="58" spans="1:11" ht="13.8">
      <c r="A58" s="170" t="s">
        <v>250</v>
      </c>
      <c r="B58" s="61" t="s">
        <v>251</v>
      </c>
      <c r="C58" s="60" t="s">
        <v>202</v>
      </c>
      <c r="D58" s="60" t="s">
        <v>252</v>
      </c>
      <c r="E58" s="62" t="s">
        <v>15</v>
      </c>
      <c r="F58" s="61">
        <v>2.52</v>
      </c>
      <c r="G58" s="64">
        <v>560.71</v>
      </c>
      <c r="H58" s="57">
        <v>700.88</v>
      </c>
      <c r="I58" s="57">
        <v>1766.21</v>
      </c>
      <c r="J58" s="171">
        <v>2.1841072533788735E-2</v>
      </c>
      <c r="K58" s="49"/>
    </row>
    <row r="59" spans="1:11" ht="13.8">
      <c r="A59" s="172"/>
      <c r="B59" s="150"/>
      <c r="C59" s="150"/>
      <c r="D59" s="150"/>
      <c r="E59" s="151"/>
      <c r="F59" s="154"/>
      <c r="G59" s="156"/>
      <c r="H59" s="156"/>
      <c r="I59" s="156"/>
      <c r="J59" s="155"/>
      <c r="K59" s="49"/>
    </row>
    <row r="60" spans="1:11" ht="24.6" customHeight="1">
      <c r="A60" s="173"/>
      <c r="B60" s="152"/>
      <c r="C60" s="152"/>
      <c r="D60" s="152"/>
      <c r="E60" s="153"/>
      <c r="F60" s="181" t="s">
        <v>35</v>
      </c>
      <c r="G60" s="182"/>
      <c r="H60" s="177">
        <v>64701.58</v>
      </c>
      <c r="I60" s="177"/>
      <c r="J60" s="178"/>
      <c r="K60" s="49"/>
    </row>
    <row r="61" spans="1:11" ht="26.4" customHeight="1">
      <c r="A61" s="173"/>
      <c r="B61" s="152"/>
      <c r="C61" s="152"/>
      <c r="D61" s="152"/>
      <c r="E61" s="153"/>
      <c r="F61" s="181" t="s">
        <v>36</v>
      </c>
      <c r="G61" s="182"/>
      <c r="H61" s="177">
        <v>16164.87</v>
      </c>
      <c r="I61" s="177"/>
      <c r="J61" s="178"/>
      <c r="K61" s="49"/>
    </row>
    <row r="62" spans="1:11" ht="26.4" customHeight="1" thickBot="1">
      <c r="A62" s="174"/>
      <c r="B62" s="175"/>
      <c r="C62" s="175"/>
      <c r="D62" s="175"/>
      <c r="E62" s="176"/>
      <c r="F62" s="183" t="s">
        <v>37</v>
      </c>
      <c r="G62" s="184"/>
      <c r="H62" s="179">
        <v>80866.45</v>
      </c>
      <c r="I62" s="179"/>
      <c r="J62" s="180"/>
      <c r="K62" s="49"/>
    </row>
    <row r="63" spans="1:11" ht="15" customHeight="1">
      <c r="D63" s="53"/>
      <c r="E63" s="50"/>
      <c r="K63" s="51"/>
    </row>
    <row r="64" spans="1:11">
      <c r="D64" s="54"/>
      <c r="E64" s="50"/>
      <c r="K64" s="51"/>
    </row>
    <row r="65" spans="4:11">
      <c r="D65" s="53"/>
      <c r="E65" s="50"/>
      <c r="F65" s="66"/>
      <c r="G65" s="55"/>
      <c r="H65" s="52"/>
      <c r="I65" s="52"/>
      <c r="J65" s="51"/>
      <c r="K65" s="51"/>
    </row>
    <row r="66" spans="4:11">
      <c r="D66" s="53"/>
      <c r="E66" s="50"/>
      <c r="F66" s="51"/>
      <c r="G66" s="51"/>
      <c r="H66" s="51"/>
      <c r="I66" s="51"/>
      <c r="J66" s="51"/>
      <c r="K66" s="51"/>
    </row>
    <row r="67" spans="4:11">
      <c r="D67" s="53"/>
      <c r="F67" s="49"/>
      <c r="G67" s="49"/>
      <c r="H67" s="49"/>
      <c r="I67" s="49"/>
      <c r="J67" s="49"/>
    </row>
    <row r="68" spans="4:11">
      <c r="F68"/>
      <c r="G68" s="49"/>
      <c r="H68"/>
      <c r="I68"/>
    </row>
    <row r="69" spans="4:11">
      <c r="F69"/>
      <c r="G69" s="49"/>
      <c r="H69"/>
      <c r="I69"/>
    </row>
    <row r="70" spans="4:11">
      <c r="F70"/>
      <c r="G70" s="49"/>
      <c r="H70"/>
      <c r="I70"/>
    </row>
  </sheetData>
  <mergeCells count="19">
    <mergeCell ref="E4:H7"/>
    <mergeCell ref="B6:D6"/>
    <mergeCell ref="E8:F8"/>
    <mergeCell ref="E9:F9"/>
    <mergeCell ref="G9:H9"/>
    <mergeCell ref="I9:J9"/>
    <mergeCell ref="H8:I8"/>
    <mergeCell ref="E10:F10"/>
    <mergeCell ref="G10:H10"/>
    <mergeCell ref="I10:J10"/>
    <mergeCell ref="A11:J11"/>
    <mergeCell ref="A59:E62"/>
    <mergeCell ref="F60:G60"/>
    <mergeCell ref="F61:G61"/>
    <mergeCell ref="F62:G62"/>
    <mergeCell ref="F59:J59"/>
    <mergeCell ref="H60:J60"/>
    <mergeCell ref="H61:J61"/>
    <mergeCell ref="H62:J62"/>
  </mergeCells>
  <phoneticPr fontId="33" type="noConversion"/>
  <pageMargins left="0.51181102362204722" right="0.51181102362204722" top="0.98425196850393704" bottom="0.98425196850393704" header="0.51181102362204722" footer="0.51181102362204722"/>
  <pageSetup paperSize="9" scale="42" fitToWidth="38" fitToHeight="38" orientation="portrait" r:id="rId1"/>
  <colBreaks count="1" manualBreakCount="1">
    <brk id="10" max="14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showOutlineSymbols="0" showWhiteSpace="0" zoomScale="80" zoomScaleNormal="80" workbookViewId="0">
      <selection activeCell="B6" sqref="B6:D6"/>
    </sheetView>
  </sheetViews>
  <sheetFormatPr defaultColWidth="9" defaultRowHeight="13.8"/>
  <cols>
    <col min="1" max="1" width="13.09765625" style="49" customWidth="1"/>
    <col min="2" max="2" width="43" style="49" customWidth="1"/>
    <col min="3" max="3" width="20" style="49" bestFit="1" customWidth="1"/>
    <col min="4" max="4" width="19.5" style="49" bestFit="1" customWidth="1"/>
    <col min="5" max="5" width="20.19921875" style="49" customWidth="1"/>
    <col min="6" max="13" width="22" style="49" bestFit="1" customWidth="1"/>
    <col min="14" max="28" width="12" style="49" bestFit="1" customWidth="1"/>
    <col min="29" max="16384" width="9" style="49"/>
  </cols>
  <sheetData>
    <row r="1" spans="1:13">
      <c r="A1" s="20"/>
      <c r="B1" s="21"/>
      <c r="C1" s="21"/>
      <c r="D1" s="21"/>
      <c r="E1" s="223"/>
      <c r="F1" s="5"/>
      <c r="G1" s="5"/>
      <c r="H1" s="9"/>
    </row>
    <row r="2" spans="1:13">
      <c r="A2" s="22"/>
      <c r="B2" s="23"/>
      <c r="C2" s="23"/>
      <c r="D2" s="23"/>
      <c r="E2" s="224"/>
      <c r="F2" s="5"/>
      <c r="G2" s="5"/>
      <c r="H2" s="9"/>
    </row>
    <row r="3" spans="1:13">
      <c r="A3" s="22"/>
      <c r="B3" s="23"/>
      <c r="C3" s="23"/>
      <c r="D3" s="23"/>
      <c r="E3" s="224"/>
      <c r="F3" s="5"/>
      <c r="G3" s="5"/>
      <c r="H3" s="9"/>
    </row>
    <row r="4" spans="1:13">
      <c r="A4" s="22"/>
      <c r="B4" s="23"/>
      <c r="C4" s="23"/>
      <c r="D4" s="23"/>
      <c r="E4" s="224"/>
      <c r="F4" s="5"/>
      <c r="G4" s="5"/>
      <c r="H4" s="9"/>
    </row>
    <row r="5" spans="1:13" ht="15.6">
      <c r="A5" s="225"/>
      <c r="B5" s="226" t="s">
        <v>276</v>
      </c>
      <c r="C5" s="227"/>
      <c r="D5" s="228"/>
      <c r="E5" s="229"/>
      <c r="F5" s="10"/>
      <c r="G5" s="10"/>
      <c r="H5" s="9"/>
    </row>
    <row r="6" spans="1:13" ht="33" customHeight="1">
      <c r="A6" s="225"/>
      <c r="B6" s="230" t="s">
        <v>253</v>
      </c>
      <c r="C6" s="230"/>
      <c r="D6" s="230"/>
      <c r="E6" s="231"/>
      <c r="F6" s="13"/>
      <c r="G6" s="13"/>
      <c r="H6" s="9"/>
    </row>
    <row r="7" spans="1:13" ht="15.6" customHeight="1">
      <c r="A7" s="225"/>
      <c r="B7" s="232" t="s">
        <v>38</v>
      </c>
      <c r="C7" s="234"/>
      <c r="D7" s="245" t="s">
        <v>278</v>
      </c>
      <c r="E7" s="236"/>
      <c r="F7" s="10"/>
      <c r="G7" s="10"/>
      <c r="H7" s="9"/>
    </row>
    <row r="8" spans="1:13" ht="31.5" customHeight="1">
      <c r="A8" s="225"/>
      <c r="B8" s="233" t="s">
        <v>152</v>
      </c>
      <c r="C8" s="234"/>
      <c r="D8" s="234"/>
      <c r="E8" s="235" t="s">
        <v>137</v>
      </c>
      <c r="F8" s="111"/>
      <c r="G8" s="111"/>
      <c r="H8" s="9"/>
    </row>
    <row r="9" spans="1:13" ht="15.6">
      <c r="A9" s="22"/>
      <c r="B9" s="233" t="s">
        <v>153</v>
      </c>
      <c r="C9" s="234"/>
      <c r="D9" s="234"/>
      <c r="E9" s="236"/>
    </row>
    <row r="10" spans="1:13">
      <c r="A10" s="22"/>
      <c r="B10" s="23"/>
      <c r="C10" s="23"/>
      <c r="D10" s="23"/>
      <c r="E10" s="224"/>
    </row>
    <row r="11" spans="1:13">
      <c r="A11" s="237"/>
      <c r="B11" s="238" t="s">
        <v>138</v>
      </c>
      <c r="C11" s="238"/>
      <c r="D11" s="239"/>
      <c r="E11" s="240"/>
    </row>
    <row r="12" spans="1:13" ht="14.4" thickBot="1">
      <c r="A12" s="241"/>
      <c r="B12" s="242" t="s">
        <v>253</v>
      </c>
      <c r="C12" s="242"/>
      <c r="D12" s="242"/>
      <c r="E12" s="243"/>
    </row>
    <row r="13" spans="1:13" ht="15" customHeight="1">
      <c r="A13" s="190" t="s">
        <v>1</v>
      </c>
      <c r="B13" s="191" t="s">
        <v>4</v>
      </c>
      <c r="C13" s="165" t="s">
        <v>139</v>
      </c>
      <c r="D13" s="165" t="s">
        <v>255</v>
      </c>
      <c r="E13" s="192" t="s">
        <v>140</v>
      </c>
    </row>
    <row r="14" spans="1:13" ht="27" thickBot="1">
      <c r="A14" s="193" t="s">
        <v>10</v>
      </c>
      <c r="B14" s="187" t="s">
        <v>156</v>
      </c>
      <c r="C14" s="188" t="s">
        <v>256</v>
      </c>
      <c r="D14" s="189" t="s">
        <v>257</v>
      </c>
      <c r="E14" s="194" t="s">
        <v>257</v>
      </c>
      <c r="F14" s="71"/>
      <c r="G14" s="71"/>
      <c r="H14" s="71"/>
      <c r="J14" s="71"/>
      <c r="K14" s="71"/>
      <c r="L14" s="71"/>
      <c r="M14" s="71"/>
    </row>
    <row r="15" spans="1:13" ht="41.25" customHeight="1" thickTop="1" thickBot="1">
      <c r="A15" s="193" t="s">
        <v>19</v>
      </c>
      <c r="B15" s="187" t="s">
        <v>170</v>
      </c>
      <c r="C15" s="188" t="s">
        <v>258</v>
      </c>
      <c r="D15" s="189" t="s">
        <v>258</v>
      </c>
      <c r="E15" s="195" t="s">
        <v>141</v>
      </c>
      <c r="F15" s="70"/>
      <c r="G15" s="70"/>
      <c r="H15" s="70"/>
      <c r="I15" s="70"/>
      <c r="J15" s="70"/>
      <c r="K15" s="70"/>
      <c r="L15" s="70"/>
      <c r="M15" s="70"/>
    </row>
    <row r="16" spans="1:13" ht="41.25" customHeight="1" thickTop="1" thickBot="1">
      <c r="A16" s="193" t="s">
        <v>21</v>
      </c>
      <c r="B16" s="187" t="s">
        <v>173</v>
      </c>
      <c r="C16" s="188" t="s">
        <v>259</v>
      </c>
      <c r="D16" s="189" t="s">
        <v>259</v>
      </c>
      <c r="E16" s="195" t="s">
        <v>141</v>
      </c>
      <c r="F16" s="70"/>
      <c r="G16" s="70"/>
      <c r="H16" s="70"/>
      <c r="I16" s="70"/>
      <c r="J16" s="70"/>
      <c r="K16" s="70"/>
      <c r="L16" s="70"/>
      <c r="M16" s="70"/>
    </row>
    <row r="17" spans="1:13" ht="41.25" customHeight="1" thickTop="1" thickBot="1">
      <c r="A17" s="193" t="s">
        <v>24</v>
      </c>
      <c r="B17" s="187" t="s">
        <v>178</v>
      </c>
      <c r="C17" s="188" t="s">
        <v>260</v>
      </c>
      <c r="D17" s="189" t="s">
        <v>261</v>
      </c>
      <c r="E17" s="194" t="s">
        <v>262</v>
      </c>
      <c r="F17" s="70"/>
      <c r="G17" s="70"/>
      <c r="H17" s="70"/>
      <c r="I17" s="70"/>
      <c r="J17" s="70"/>
      <c r="K17" s="70"/>
      <c r="L17" s="70"/>
      <c r="M17" s="70"/>
    </row>
    <row r="18" spans="1:13" ht="41.25" customHeight="1" thickTop="1" thickBot="1">
      <c r="A18" s="193" t="s">
        <v>26</v>
      </c>
      <c r="B18" s="187" t="s">
        <v>185</v>
      </c>
      <c r="C18" s="188" t="s">
        <v>263</v>
      </c>
      <c r="D18" s="189" t="s">
        <v>264</v>
      </c>
      <c r="E18" s="194" t="s">
        <v>265</v>
      </c>
      <c r="F18" s="70"/>
      <c r="G18" s="70"/>
      <c r="H18" s="70"/>
      <c r="I18" s="70"/>
      <c r="J18" s="70"/>
      <c r="K18" s="70"/>
      <c r="L18" s="70"/>
      <c r="M18" s="69"/>
    </row>
    <row r="19" spans="1:13" ht="41.25" customHeight="1" thickTop="1" thickBot="1">
      <c r="A19" s="193" t="s">
        <v>28</v>
      </c>
      <c r="B19" s="187" t="s">
        <v>208</v>
      </c>
      <c r="C19" s="188" t="s">
        <v>266</v>
      </c>
      <c r="D19" s="189" t="s">
        <v>267</v>
      </c>
      <c r="E19" s="194" t="s">
        <v>267</v>
      </c>
      <c r="F19" s="69"/>
      <c r="G19" s="69"/>
      <c r="H19" s="69"/>
      <c r="I19" s="69"/>
      <c r="J19" s="69"/>
      <c r="K19" s="69"/>
      <c r="L19" s="69"/>
      <c r="M19" s="69"/>
    </row>
    <row r="20" spans="1:13" ht="41.25" customHeight="1" thickTop="1" thickBot="1">
      <c r="A20" s="193" t="s">
        <v>30</v>
      </c>
      <c r="B20" s="187" t="s">
        <v>246</v>
      </c>
      <c r="C20" s="188" t="s">
        <v>268</v>
      </c>
      <c r="D20" s="189" t="s">
        <v>268</v>
      </c>
      <c r="E20" s="195" t="s">
        <v>141</v>
      </c>
      <c r="F20" s="70"/>
      <c r="G20" s="70"/>
      <c r="H20" s="70"/>
      <c r="I20" s="70"/>
      <c r="J20" s="70"/>
      <c r="K20" s="70"/>
      <c r="L20" s="70"/>
      <c r="M20" s="70"/>
    </row>
    <row r="21" spans="1:13" ht="41.25" customHeight="1" thickTop="1" thickBot="1">
      <c r="A21" s="246" t="s">
        <v>32</v>
      </c>
      <c r="B21" s="247" t="s">
        <v>249</v>
      </c>
      <c r="C21" s="248" t="s">
        <v>269</v>
      </c>
      <c r="D21" s="249" t="s">
        <v>269</v>
      </c>
      <c r="E21" s="250" t="s">
        <v>141</v>
      </c>
      <c r="F21" s="69"/>
      <c r="G21" s="69"/>
      <c r="H21" s="69"/>
      <c r="I21" s="69"/>
      <c r="J21" s="70"/>
      <c r="K21" s="70"/>
      <c r="L21" s="70"/>
      <c r="M21" s="70"/>
    </row>
    <row r="22" spans="1:13" ht="14.4" thickBot="1">
      <c r="A22" s="251" t="s">
        <v>142</v>
      </c>
      <c r="B22" s="252"/>
      <c r="C22" s="253"/>
      <c r="D22" s="254" t="s">
        <v>270</v>
      </c>
      <c r="E22" s="255" t="s">
        <v>271</v>
      </c>
      <c r="F22" s="69"/>
      <c r="G22" s="69"/>
      <c r="H22" s="69"/>
      <c r="I22" s="69"/>
      <c r="J22" s="69"/>
      <c r="K22" s="69"/>
      <c r="L22" s="69"/>
      <c r="M22" s="69"/>
    </row>
    <row r="23" spans="1:13">
      <c r="A23" s="201" t="s">
        <v>143</v>
      </c>
      <c r="B23" s="202"/>
      <c r="C23" s="203"/>
      <c r="D23" s="204" t="s">
        <v>272</v>
      </c>
      <c r="E23" s="205" t="s">
        <v>273</v>
      </c>
      <c r="F23" s="70"/>
      <c r="G23" s="69"/>
      <c r="H23" s="69"/>
      <c r="I23" s="69"/>
      <c r="J23" s="69"/>
      <c r="K23" s="69"/>
      <c r="L23" s="69"/>
      <c r="M23" s="69"/>
    </row>
    <row r="24" spans="1:13">
      <c r="A24" s="206" t="s">
        <v>144</v>
      </c>
      <c r="B24" s="207"/>
      <c r="C24" s="208"/>
      <c r="D24" s="209" t="s">
        <v>270</v>
      </c>
      <c r="E24" s="210" t="s">
        <v>154</v>
      </c>
      <c r="F24" s="69"/>
      <c r="G24" s="69"/>
      <c r="H24" s="69"/>
      <c r="I24" s="69"/>
      <c r="J24" s="69"/>
      <c r="K24" s="69"/>
      <c r="L24" s="70"/>
      <c r="M24" s="70"/>
    </row>
    <row r="25" spans="1:13" ht="14.4" thickBot="1">
      <c r="A25" s="196" t="s">
        <v>145</v>
      </c>
      <c r="B25" s="197"/>
      <c r="C25" s="198"/>
      <c r="D25" s="199" t="s">
        <v>272</v>
      </c>
      <c r="E25" s="200" t="s">
        <v>274</v>
      </c>
      <c r="F25" s="69"/>
      <c r="G25" s="69"/>
      <c r="H25" s="69"/>
      <c r="I25" s="69"/>
      <c r="J25" s="69"/>
      <c r="K25" s="69"/>
      <c r="L25" s="69"/>
      <c r="M25" s="70"/>
    </row>
    <row r="26" spans="1:13">
      <c r="F26" s="65"/>
      <c r="G26" s="65"/>
      <c r="H26" s="65"/>
      <c r="I26" s="65"/>
      <c r="J26" s="65"/>
      <c r="K26" s="65"/>
      <c r="L26" s="65"/>
      <c r="M26" s="65"/>
    </row>
    <row r="28" spans="1:13">
      <c r="M28" s="52"/>
    </row>
    <row r="32" spans="1:13">
      <c r="M32" s="68"/>
    </row>
  </sheetData>
  <mergeCells count="7">
    <mergeCell ref="B6:D6"/>
    <mergeCell ref="A22:B22"/>
    <mergeCell ref="A23:B23"/>
    <mergeCell ref="A24:B24"/>
    <mergeCell ref="A25:B25"/>
    <mergeCell ref="F8:G8"/>
    <mergeCell ref="B12:E12"/>
  </mergeCells>
  <pageMargins left="0.51181102362204722" right="0.51181102362204722" top="0.98425196850393704" bottom="0.98425196850393704" header="0.51181102362204722" footer="0.51181102362204722"/>
  <pageSetup paperSize="8" scale="70" orientation="portrait" r:id="rId1"/>
  <headerFooter>
    <oddHeader>&amp;L &amp;CMinha Empresa
CNPJ:  &amp;R</oddHeader>
    <oddFooter xml:space="preserve">&amp;L _x000D_&amp;1#&amp;"Calibri"&amp;9&amp;K000000 [INFORMAÇÃO PRIVATIVA FIEMA]&amp;C  -  -  / MA
(98) 2109-1841 / leandrorichard@fiema.org.br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view="pageBreakPreview" zoomScale="86" zoomScaleNormal="100" zoomScaleSheetLayoutView="86" workbookViewId="0">
      <selection activeCell="B5" sqref="B5:D6"/>
    </sheetView>
  </sheetViews>
  <sheetFormatPr defaultRowHeight="13.8"/>
  <cols>
    <col min="1" max="1" width="9" style="49"/>
    <col min="2" max="2" width="61" style="49" bestFit="1" customWidth="1"/>
    <col min="3" max="3" width="17.19921875" style="49" customWidth="1"/>
    <col min="4" max="4" width="16.69921875" style="49" customWidth="1"/>
    <col min="5" max="250" width="9" style="49"/>
    <col min="251" max="251" width="61" style="49" bestFit="1" customWidth="1"/>
    <col min="252" max="252" width="14.19921875" style="49" bestFit="1" customWidth="1"/>
    <col min="253" max="257" width="9" style="49"/>
    <col min="258" max="258" width="61" style="49" bestFit="1" customWidth="1"/>
    <col min="259" max="259" width="17.19921875" style="49" customWidth="1"/>
    <col min="260" max="260" width="16.69921875" style="49" customWidth="1"/>
    <col min="261" max="506" width="9" style="49"/>
    <col min="507" max="507" width="61" style="49" bestFit="1" customWidth="1"/>
    <col min="508" max="508" width="14.19921875" style="49" bestFit="1" customWidth="1"/>
    <col min="509" max="513" width="9" style="49"/>
    <col min="514" max="514" width="61" style="49" bestFit="1" customWidth="1"/>
    <col min="515" max="515" width="17.19921875" style="49" customWidth="1"/>
    <col min="516" max="516" width="16.69921875" style="49" customWidth="1"/>
    <col min="517" max="762" width="9" style="49"/>
    <col min="763" max="763" width="61" style="49" bestFit="1" customWidth="1"/>
    <col min="764" max="764" width="14.19921875" style="49" bestFit="1" customWidth="1"/>
    <col min="765" max="769" width="9" style="49"/>
    <col min="770" max="770" width="61" style="49" bestFit="1" customWidth="1"/>
    <col min="771" max="771" width="17.19921875" style="49" customWidth="1"/>
    <col min="772" max="772" width="16.69921875" style="49" customWidth="1"/>
    <col min="773" max="1018" width="9" style="49"/>
    <col min="1019" max="1019" width="61" style="49" bestFit="1" customWidth="1"/>
    <col min="1020" max="1020" width="14.19921875" style="49" bestFit="1" customWidth="1"/>
    <col min="1021" max="1025" width="9" style="49"/>
    <col min="1026" max="1026" width="61" style="49" bestFit="1" customWidth="1"/>
    <col min="1027" max="1027" width="17.19921875" style="49" customWidth="1"/>
    <col min="1028" max="1028" width="16.69921875" style="49" customWidth="1"/>
    <col min="1029" max="1274" width="9" style="49"/>
    <col min="1275" max="1275" width="61" style="49" bestFit="1" customWidth="1"/>
    <col min="1276" max="1276" width="14.19921875" style="49" bestFit="1" customWidth="1"/>
    <col min="1277" max="1281" width="9" style="49"/>
    <col min="1282" max="1282" width="61" style="49" bestFit="1" customWidth="1"/>
    <col min="1283" max="1283" width="17.19921875" style="49" customWidth="1"/>
    <col min="1284" max="1284" width="16.69921875" style="49" customWidth="1"/>
    <col min="1285" max="1530" width="9" style="49"/>
    <col min="1531" max="1531" width="61" style="49" bestFit="1" customWidth="1"/>
    <col min="1532" max="1532" width="14.19921875" style="49" bestFit="1" customWidth="1"/>
    <col min="1533" max="1537" width="9" style="49"/>
    <col min="1538" max="1538" width="61" style="49" bestFit="1" customWidth="1"/>
    <col min="1539" max="1539" width="17.19921875" style="49" customWidth="1"/>
    <col min="1540" max="1540" width="16.69921875" style="49" customWidth="1"/>
    <col min="1541" max="1786" width="9" style="49"/>
    <col min="1787" max="1787" width="61" style="49" bestFit="1" customWidth="1"/>
    <col min="1788" max="1788" width="14.19921875" style="49" bestFit="1" customWidth="1"/>
    <col min="1789" max="1793" width="9" style="49"/>
    <col min="1794" max="1794" width="61" style="49" bestFit="1" customWidth="1"/>
    <col min="1795" max="1795" width="17.19921875" style="49" customWidth="1"/>
    <col min="1796" max="1796" width="16.69921875" style="49" customWidth="1"/>
    <col min="1797" max="2042" width="9" style="49"/>
    <col min="2043" max="2043" width="61" style="49" bestFit="1" customWidth="1"/>
    <col min="2044" max="2044" width="14.19921875" style="49" bestFit="1" customWidth="1"/>
    <col min="2045" max="2049" width="9" style="49"/>
    <col min="2050" max="2050" width="61" style="49" bestFit="1" customWidth="1"/>
    <col min="2051" max="2051" width="17.19921875" style="49" customWidth="1"/>
    <col min="2052" max="2052" width="16.69921875" style="49" customWidth="1"/>
    <col min="2053" max="2298" width="9" style="49"/>
    <col min="2299" max="2299" width="61" style="49" bestFit="1" customWidth="1"/>
    <col min="2300" max="2300" width="14.19921875" style="49" bestFit="1" customWidth="1"/>
    <col min="2301" max="2305" width="9" style="49"/>
    <col min="2306" max="2306" width="61" style="49" bestFit="1" customWidth="1"/>
    <col min="2307" max="2307" width="17.19921875" style="49" customWidth="1"/>
    <col min="2308" max="2308" width="16.69921875" style="49" customWidth="1"/>
    <col min="2309" max="2554" width="9" style="49"/>
    <col min="2555" max="2555" width="61" style="49" bestFit="1" customWidth="1"/>
    <col min="2556" max="2556" width="14.19921875" style="49" bestFit="1" customWidth="1"/>
    <col min="2557" max="2561" width="9" style="49"/>
    <col min="2562" max="2562" width="61" style="49" bestFit="1" customWidth="1"/>
    <col min="2563" max="2563" width="17.19921875" style="49" customWidth="1"/>
    <col min="2564" max="2564" width="16.69921875" style="49" customWidth="1"/>
    <col min="2565" max="2810" width="9" style="49"/>
    <col min="2811" max="2811" width="61" style="49" bestFit="1" customWidth="1"/>
    <col min="2812" max="2812" width="14.19921875" style="49" bestFit="1" customWidth="1"/>
    <col min="2813" max="2817" width="9" style="49"/>
    <col min="2818" max="2818" width="61" style="49" bestFit="1" customWidth="1"/>
    <col min="2819" max="2819" width="17.19921875" style="49" customWidth="1"/>
    <col min="2820" max="2820" width="16.69921875" style="49" customWidth="1"/>
    <col min="2821" max="3066" width="9" style="49"/>
    <col min="3067" max="3067" width="61" style="49" bestFit="1" customWidth="1"/>
    <col min="3068" max="3068" width="14.19921875" style="49" bestFit="1" customWidth="1"/>
    <col min="3069" max="3073" width="9" style="49"/>
    <col min="3074" max="3074" width="61" style="49" bestFit="1" customWidth="1"/>
    <col min="3075" max="3075" width="17.19921875" style="49" customWidth="1"/>
    <col min="3076" max="3076" width="16.69921875" style="49" customWidth="1"/>
    <col min="3077" max="3322" width="9" style="49"/>
    <col min="3323" max="3323" width="61" style="49" bestFit="1" customWidth="1"/>
    <col min="3324" max="3324" width="14.19921875" style="49" bestFit="1" customWidth="1"/>
    <col min="3325" max="3329" width="9" style="49"/>
    <col min="3330" max="3330" width="61" style="49" bestFit="1" customWidth="1"/>
    <col min="3331" max="3331" width="17.19921875" style="49" customWidth="1"/>
    <col min="3332" max="3332" width="16.69921875" style="49" customWidth="1"/>
    <col min="3333" max="3578" width="9" style="49"/>
    <col min="3579" max="3579" width="61" style="49" bestFit="1" customWidth="1"/>
    <col min="3580" max="3580" width="14.19921875" style="49" bestFit="1" customWidth="1"/>
    <col min="3581" max="3585" width="9" style="49"/>
    <col min="3586" max="3586" width="61" style="49" bestFit="1" customWidth="1"/>
    <col min="3587" max="3587" width="17.19921875" style="49" customWidth="1"/>
    <col min="3588" max="3588" width="16.69921875" style="49" customWidth="1"/>
    <col min="3589" max="3834" width="9" style="49"/>
    <col min="3835" max="3835" width="61" style="49" bestFit="1" customWidth="1"/>
    <col min="3836" max="3836" width="14.19921875" style="49" bestFit="1" customWidth="1"/>
    <col min="3837" max="3841" width="9" style="49"/>
    <col min="3842" max="3842" width="61" style="49" bestFit="1" customWidth="1"/>
    <col min="3843" max="3843" width="17.19921875" style="49" customWidth="1"/>
    <col min="3844" max="3844" width="16.69921875" style="49" customWidth="1"/>
    <col min="3845" max="4090" width="9" style="49"/>
    <col min="4091" max="4091" width="61" style="49" bestFit="1" customWidth="1"/>
    <col min="4092" max="4092" width="14.19921875" style="49" bestFit="1" customWidth="1"/>
    <col min="4093" max="4097" width="9" style="49"/>
    <col min="4098" max="4098" width="61" style="49" bestFit="1" customWidth="1"/>
    <col min="4099" max="4099" width="17.19921875" style="49" customWidth="1"/>
    <col min="4100" max="4100" width="16.69921875" style="49" customWidth="1"/>
    <col min="4101" max="4346" width="9" style="49"/>
    <col min="4347" max="4347" width="61" style="49" bestFit="1" customWidth="1"/>
    <col min="4348" max="4348" width="14.19921875" style="49" bestFit="1" customWidth="1"/>
    <col min="4349" max="4353" width="9" style="49"/>
    <col min="4354" max="4354" width="61" style="49" bestFit="1" customWidth="1"/>
    <col min="4355" max="4355" width="17.19921875" style="49" customWidth="1"/>
    <col min="4356" max="4356" width="16.69921875" style="49" customWidth="1"/>
    <col min="4357" max="4602" width="9" style="49"/>
    <col min="4603" max="4603" width="61" style="49" bestFit="1" customWidth="1"/>
    <col min="4604" max="4604" width="14.19921875" style="49" bestFit="1" customWidth="1"/>
    <col min="4605" max="4609" width="9" style="49"/>
    <col min="4610" max="4610" width="61" style="49" bestFit="1" customWidth="1"/>
    <col min="4611" max="4611" width="17.19921875" style="49" customWidth="1"/>
    <col min="4612" max="4612" width="16.69921875" style="49" customWidth="1"/>
    <col min="4613" max="4858" width="9" style="49"/>
    <col min="4859" max="4859" width="61" style="49" bestFit="1" customWidth="1"/>
    <col min="4860" max="4860" width="14.19921875" style="49" bestFit="1" customWidth="1"/>
    <col min="4861" max="4865" width="9" style="49"/>
    <col min="4866" max="4866" width="61" style="49" bestFit="1" customWidth="1"/>
    <col min="4867" max="4867" width="17.19921875" style="49" customWidth="1"/>
    <col min="4868" max="4868" width="16.69921875" style="49" customWidth="1"/>
    <col min="4869" max="5114" width="9" style="49"/>
    <col min="5115" max="5115" width="61" style="49" bestFit="1" customWidth="1"/>
    <col min="5116" max="5116" width="14.19921875" style="49" bestFit="1" customWidth="1"/>
    <col min="5117" max="5121" width="9" style="49"/>
    <col min="5122" max="5122" width="61" style="49" bestFit="1" customWidth="1"/>
    <col min="5123" max="5123" width="17.19921875" style="49" customWidth="1"/>
    <col min="5124" max="5124" width="16.69921875" style="49" customWidth="1"/>
    <col min="5125" max="5370" width="9" style="49"/>
    <col min="5371" max="5371" width="61" style="49" bestFit="1" customWidth="1"/>
    <col min="5372" max="5372" width="14.19921875" style="49" bestFit="1" customWidth="1"/>
    <col min="5373" max="5377" width="9" style="49"/>
    <col min="5378" max="5378" width="61" style="49" bestFit="1" customWidth="1"/>
    <col min="5379" max="5379" width="17.19921875" style="49" customWidth="1"/>
    <col min="5380" max="5380" width="16.69921875" style="49" customWidth="1"/>
    <col min="5381" max="5626" width="9" style="49"/>
    <col min="5627" max="5627" width="61" style="49" bestFit="1" customWidth="1"/>
    <col min="5628" max="5628" width="14.19921875" style="49" bestFit="1" customWidth="1"/>
    <col min="5629" max="5633" width="9" style="49"/>
    <col min="5634" max="5634" width="61" style="49" bestFit="1" customWidth="1"/>
    <col min="5635" max="5635" width="17.19921875" style="49" customWidth="1"/>
    <col min="5636" max="5636" width="16.69921875" style="49" customWidth="1"/>
    <col min="5637" max="5882" width="9" style="49"/>
    <col min="5883" max="5883" width="61" style="49" bestFit="1" customWidth="1"/>
    <col min="5884" max="5884" width="14.19921875" style="49" bestFit="1" customWidth="1"/>
    <col min="5885" max="5889" width="9" style="49"/>
    <col min="5890" max="5890" width="61" style="49" bestFit="1" customWidth="1"/>
    <col min="5891" max="5891" width="17.19921875" style="49" customWidth="1"/>
    <col min="5892" max="5892" width="16.69921875" style="49" customWidth="1"/>
    <col min="5893" max="6138" width="9" style="49"/>
    <col min="6139" max="6139" width="61" style="49" bestFit="1" customWidth="1"/>
    <col min="6140" max="6140" width="14.19921875" style="49" bestFit="1" customWidth="1"/>
    <col min="6141" max="6145" width="9" style="49"/>
    <col min="6146" max="6146" width="61" style="49" bestFit="1" customWidth="1"/>
    <col min="6147" max="6147" width="17.19921875" style="49" customWidth="1"/>
    <col min="6148" max="6148" width="16.69921875" style="49" customWidth="1"/>
    <col min="6149" max="6394" width="9" style="49"/>
    <col min="6395" max="6395" width="61" style="49" bestFit="1" customWidth="1"/>
    <col min="6396" max="6396" width="14.19921875" style="49" bestFit="1" customWidth="1"/>
    <col min="6397" max="6401" width="9" style="49"/>
    <col min="6402" max="6402" width="61" style="49" bestFit="1" customWidth="1"/>
    <col min="6403" max="6403" width="17.19921875" style="49" customWidth="1"/>
    <col min="6404" max="6404" width="16.69921875" style="49" customWidth="1"/>
    <col min="6405" max="6650" width="9" style="49"/>
    <col min="6651" max="6651" width="61" style="49" bestFit="1" customWidth="1"/>
    <col min="6652" max="6652" width="14.19921875" style="49" bestFit="1" customWidth="1"/>
    <col min="6653" max="6657" width="9" style="49"/>
    <col min="6658" max="6658" width="61" style="49" bestFit="1" customWidth="1"/>
    <col min="6659" max="6659" width="17.19921875" style="49" customWidth="1"/>
    <col min="6660" max="6660" width="16.69921875" style="49" customWidth="1"/>
    <col min="6661" max="6906" width="9" style="49"/>
    <col min="6907" max="6907" width="61" style="49" bestFit="1" customWidth="1"/>
    <col min="6908" max="6908" width="14.19921875" style="49" bestFit="1" customWidth="1"/>
    <col min="6909" max="6913" width="9" style="49"/>
    <col min="6914" max="6914" width="61" style="49" bestFit="1" customWidth="1"/>
    <col min="6915" max="6915" width="17.19921875" style="49" customWidth="1"/>
    <col min="6916" max="6916" width="16.69921875" style="49" customWidth="1"/>
    <col min="6917" max="7162" width="9" style="49"/>
    <col min="7163" max="7163" width="61" style="49" bestFit="1" customWidth="1"/>
    <col min="7164" max="7164" width="14.19921875" style="49" bestFit="1" customWidth="1"/>
    <col min="7165" max="7169" width="9" style="49"/>
    <col min="7170" max="7170" width="61" style="49" bestFit="1" customWidth="1"/>
    <col min="7171" max="7171" width="17.19921875" style="49" customWidth="1"/>
    <col min="7172" max="7172" width="16.69921875" style="49" customWidth="1"/>
    <col min="7173" max="7418" width="9" style="49"/>
    <col min="7419" max="7419" width="61" style="49" bestFit="1" customWidth="1"/>
    <col min="7420" max="7420" width="14.19921875" style="49" bestFit="1" customWidth="1"/>
    <col min="7421" max="7425" width="9" style="49"/>
    <col min="7426" max="7426" width="61" style="49" bestFit="1" customWidth="1"/>
    <col min="7427" max="7427" width="17.19921875" style="49" customWidth="1"/>
    <col min="7428" max="7428" width="16.69921875" style="49" customWidth="1"/>
    <col min="7429" max="7674" width="9" style="49"/>
    <col min="7675" max="7675" width="61" style="49" bestFit="1" customWidth="1"/>
    <col min="7676" max="7676" width="14.19921875" style="49" bestFit="1" customWidth="1"/>
    <col min="7677" max="7681" width="9" style="49"/>
    <col min="7682" max="7682" width="61" style="49" bestFit="1" customWidth="1"/>
    <col min="7683" max="7683" width="17.19921875" style="49" customWidth="1"/>
    <col min="7684" max="7684" width="16.69921875" style="49" customWidth="1"/>
    <col min="7685" max="7930" width="9" style="49"/>
    <col min="7931" max="7931" width="61" style="49" bestFit="1" customWidth="1"/>
    <col min="7932" max="7932" width="14.19921875" style="49" bestFit="1" customWidth="1"/>
    <col min="7933" max="7937" width="9" style="49"/>
    <col min="7938" max="7938" width="61" style="49" bestFit="1" customWidth="1"/>
    <col min="7939" max="7939" width="17.19921875" style="49" customWidth="1"/>
    <col min="7940" max="7940" width="16.69921875" style="49" customWidth="1"/>
    <col min="7941" max="8186" width="9" style="49"/>
    <col min="8187" max="8187" width="61" style="49" bestFit="1" customWidth="1"/>
    <col min="8188" max="8188" width="14.19921875" style="49" bestFit="1" customWidth="1"/>
    <col min="8189" max="8193" width="9" style="49"/>
    <col min="8194" max="8194" width="61" style="49" bestFit="1" customWidth="1"/>
    <col min="8195" max="8195" width="17.19921875" style="49" customWidth="1"/>
    <col min="8196" max="8196" width="16.69921875" style="49" customWidth="1"/>
    <col min="8197" max="8442" width="9" style="49"/>
    <col min="8443" max="8443" width="61" style="49" bestFit="1" customWidth="1"/>
    <col min="8444" max="8444" width="14.19921875" style="49" bestFit="1" customWidth="1"/>
    <col min="8445" max="8449" width="9" style="49"/>
    <col min="8450" max="8450" width="61" style="49" bestFit="1" customWidth="1"/>
    <col min="8451" max="8451" width="17.19921875" style="49" customWidth="1"/>
    <col min="8452" max="8452" width="16.69921875" style="49" customWidth="1"/>
    <col min="8453" max="8698" width="9" style="49"/>
    <col min="8699" max="8699" width="61" style="49" bestFit="1" customWidth="1"/>
    <col min="8700" max="8700" width="14.19921875" style="49" bestFit="1" customWidth="1"/>
    <col min="8701" max="8705" width="9" style="49"/>
    <col min="8706" max="8706" width="61" style="49" bestFit="1" customWidth="1"/>
    <col min="8707" max="8707" width="17.19921875" style="49" customWidth="1"/>
    <col min="8708" max="8708" width="16.69921875" style="49" customWidth="1"/>
    <col min="8709" max="8954" width="9" style="49"/>
    <col min="8955" max="8955" width="61" style="49" bestFit="1" customWidth="1"/>
    <col min="8956" max="8956" width="14.19921875" style="49" bestFit="1" customWidth="1"/>
    <col min="8957" max="8961" width="9" style="49"/>
    <col min="8962" max="8962" width="61" style="49" bestFit="1" customWidth="1"/>
    <col min="8963" max="8963" width="17.19921875" style="49" customWidth="1"/>
    <col min="8964" max="8964" width="16.69921875" style="49" customWidth="1"/>
    <col min="8965" max="9210" width="9" style="49"/>
    <col min="9211" max="9211" width="61" style="49" bestFit="1" customWidth="1"/>
    <col min="9212" max="9212" width="14.19921875" style="49" bestFit="1" customWidth="1"/>
    <col min="9213" max="9217" width="9" style="49"/>
    <col min="9218" max="9218" width="61" style="49" bestFit="1" customWidth="1"/>
    <col min="9219" max="9219" width="17.19921875" style="49" customWidth="1"/>
    <col min="9220" max="9220" width="16.69921875" style="49" customWidth="1"/>
    <col min="9221" max="9466" width="9" style="49"/>
    <col min="9467" max="9467" width="61" style="49" bestFit="1" customWidth="1"/>
    <col min="9468" max="9468" width="14.19921875" style="49" bestFit="1" customWidth="1"/>
    <col min="9469" max="9473" width="9" style="49"/>
    <col min="9474" max="9474" width="61" style="49" bestFit="1" customWidth="1"/>
    <col min="9475" max="9475" width="17.19921875" style="49" customWidth="1"/>
    <col min="9476" max="9476" width="16.69921875" style="49" customWidth="1"/>
    <col min="9477" max="9722" width="9" style="49"/>
    <col min="9723" max="9723" width="61" style="49" bestFit="1" customWidth="1"/>
    <col min="9724" max="9724" width="14.19921875" style="49" bestFit="1" customWidth="1"/>
    <col min="9725" max="9729" width="9" style="49"/>
    <col min="9730" max="9730" width="61" style="49" bestFit="1" customWidth="1"/>
    <col min="9731" max="9731" width="17.19921875" style="49" customWidth="1"/>
    <col min="9732" max="9732" width="16.69921875" style="49" customWidth="1"/>
    <col min="9733" max="9978" width="9" style="49"/>
    <col min="9979" max="9979" width="61" style="49" bestFit="1" customWidth="1"/>
    <col min="9980" max="9980" width="14.19921875" style="49" bestFit="1" customWidth="1"/>
    <col min="9981" max="9985" width="9" style="49"/>
    <col min="9986" max="9986" width="61" style="49" bestFit="1" customWidth="1"/>
    <col min="9987" max="9987" width="17.19921875" style="49" customWidth="1"/>
    <col min="9988" max="9988" width="16.69921875" style="49" customWidth="1"/>
    <col min="9989" max="10234" width="9" style="49"/>
    <col min="10235" max="10235" width="61" style="49" bestFit="1" customWidth="1"/>
    <col min="10236" max="10236" width="14.19921875" style="49" bestFit="1" customWidth="1"/>
    <col min="10237" max="10241" width="9" style="49"/>
    <col min="10242" max="10242" width="61" style="49" bestFit="1" customWidth="1"/>
    <col min="10243" max="10243" width="17.19921875" style="49" customWidth="1"/>
    <col min="10244" max="10244" width="16.69921875" style="49" customWidth="1"/>
    <col min="10245" max="10490" width="9" style="49"/>
    <col min="10491" max="10491" width="61" style="49" bestFit="1" customWidth="1"/>
    <col min="10492" max="10492" width="14.19921875" style="49" bestFit="1" customWidth="1"/>
    <col min="10493" max="10497" width="9" style="49"/>
    <col min="10498" max="10498" width="61" style="49" bestFit="1" customWidth="1"/>
    <col min="10499" max="10499" width="17.19921875" style="49" customWidth="1"/>
    <col min="10500" max="10500" width="16.69921875" style="49" customWidth="1"/>
    <col min="10501" max="10746" width="9" style="49"/>
    <col min="10747" max="10747" width="61" style="49" bestFit="1" customWidth="1"/>
    <col min="10748" max="10748" width="14.19921875" style="49" bestFit="1" customWidth="1"/>
    <col min="10749" max="10753" width="9" style="49"/>
    <col min="10754" max="10754" width="61" style="49" bestFit="1" customWidth="1"/>
    <col min="10755" max="10755" width="17.19921875" style="49" customWidth="1"/>
    <col min="10756" max="10756" width="16.69921875" style="49" customWidth="1"/>
    <col min="10757" max="11002" width="9" style="49"/>
    <col min="11003" max="11003" width="61" style="49" bestFit="1" customWidth="1"/>
    <col min="11004" max="11004" width="14.19921875" style="49" bestFit="1" customWidth="1"/>
    <col min="11005" max="11009" width="9" style="49"/>
    <col min="11010" max="11010" width="61" style="49" bestFit="1" customWidth="1"/>
    <col min="11011" max="11011" width="17.19921875" style="49" customWidth="1"/>
    <col min="11012" max="11012" width="16.69921875" style="49" customWidth="1"/>
    <col min="11013" max="11258" width="9" style="49"/>
    <col min="11259" max="11259" width="61" style="49" bestFit="1" customWidth="1"/>
    <col min="11260" max="11260" width="14.19921875" style="49" bestFit="1" customWidth="1"/>
    <col min="11261" max="11265" width="9" style="49"/>
    <col min="11266" max="11266" width="61" style="49" bestFit="1" customWidth="1"/>
    <col min="11267" max="11267" width="17.19921875" style="49" customWidth="1"/>
    <col min="11268" max="11268" width="16.69921875" style="49" customWidth="1"/>
    <col min="11269" max="11514" width="9" style="49"/>
    <col min="11515" max="11515" width="61" style="49" bestFit="1" customWidth="1"/>
    <col min="11516" max="11516" width="14.19921875" style="49" bestFit="1" customWidth="1"/>
    <col min="11517" max="11521" width="9" style="49"/>
    <col min="11522" max="11522" width="61" style="49" bestFit="1" customWidth="1"/>
    <col min="11523" max="11523" width="17.19921875" style="49" customWidth="1"/>
    <col min="11524" max="11524" width="16.69921875" style="49" customWidth="1"/>
    <col min="11525" max="11770" width="9" style="49"/>
    <col min="11771" max="11771" width="61" style="49" bestFit="1" customWidth="1"/>
    <col min="11772" max="11772" width="14.19921875" style="49" bestFit="1" customWidth="1"/>
    <col min="11773" max="11777" width="9" style="49"/>
    <col min="11778" max="11778" width="61" style="49" bestFit="1" customWidth="1"/>
    <col min="11779" max="11779" width="17.19921875" style="49" customWidth="1"/>
    <col min="11780" max="11780" width="16.69921875" style="49" customWidth="1"/>
    <col min="11781" max="12026" width="9" style="49"/>
    <col min="12027" max="12027" width="61" style="49" bestFit="1" customWidth="1"/>
    <col min="12028" max="12028" width="14.19921875" style="49" bestFit="1" customWidth="1"/>
    <col min="12029" max="12033" width="9" style="49"/>
    <col min="12034" max="12034" width="61" style="49" bestFit="1" customWidth="1"/>
    <col min="12035" max="12035" width="17.19921875" style="49" customWidth="1"/>
    <col min="12036" max="12036" width="16.69921875" style="49" customWidth="1"/>
    <col min="12037" max="12282" width="9" style="49"/>
    <col min="12283" max="12283" width="61" style="49" bestFit="1" customWidth="1"/>
    <col min="12284" max="12284" width="14.19921875" style="49" bestFit="1" customWidth="1"/>
    <col min="12285" max="12289" width="9" style="49"/>
    <col min="12290" max="12290" width="61" style="49" bestFit="1" customWidth="1"/>
    <col min="12291" max="12291" width="17.19921875" style="49" customWidth="1"/>
    <col min="12292" max="12292" width="16.69921875" style="49" customWidth="1"/>
    <col min="12293" max="12538" width="9" style="49"/>
    <col min="12539" max="12539" width="61" style="49" bestFit="1" customWidth="1"/>
    <col min="12540" max="12540" width="14.19921875" style="49" bestFit="1" customWidth="1"/>
    <col min="12541" max="12545" width="9" style="49"/>
    <col min="12546" max="12546" width="61" style="49" bestFit="1" customWidth="1"/>
    <col min="12547" max="12547" width="17.19921875" style="49" customWidth="1"/>
    <col min="12548" max="12548" width="16.69921875" style="49" customWidth="1"/>
    <col min="12549" max="12794" width="9" style="49"/>
    <col min="12795" max="12795" width="61" style="49" bestFit="1" customWidth="1"/>
    <col min="12796" max="12796" width="14.19921875" style="49" bestFit="1" customWidth="1"/>
    <col min="12797" max="12801" width="9" style="49"/>
    <col min="12802" max="12802" width="61" style="49" bestFit="1" customWidth="1"/>
    <col min="12803" max="12803" width="17.19921875" style="49" customWidth="1"/>
    <col min="12804" max="12804" width="16.69921875" style="49" customWidth="1"/>
    <col min="12805" max="13050" width="9" style="49"/>
    <col min="13051" max="13051" width="61" style="49" bestFit="1" customWidth="1"/>
    <col min="13052" max="13052" width="14.19921875" style="49" bestFit="1" customWidth="1"/>
    <col min="13053" max="13057" width="9" style="49"/>
    <col min="13058" max="13058" width="61" style="49" bestFit="1" customWidth="1"/>
    <col min="13059" max="13059" width="17.19921875" style="49" customWidth="1"/>
    <col min="13060" max="13060" width="16.69921875" style="49" customWidth="1"/>
    <col min="13061" max="13306" width="9" style="49"/>
    <col min="13307" max="13307" width="61" style="49" bestFit="1" customWidth="1"/>
    <col min="13308" max="13308" width="14.19921875" style="49" bestFit="1" customWidth="1"/>
    <col min="13309" max="13313" width="9" style="49"/>
    <col min="13314" max="13314" width="61" style="49" bestFit="1" customWidth="1"/>
    <col min="13315" max="13315" width="17.19921875" style="49" customWidth="1"/>
    <col min="13316" max="13316" width="16.69921875" style="49" customWidth="1"/>
    <col min="13317" max="13562" width="9" style="49"/>
    <col min="13563" max="13563" width="61" style="49" bestFit="1" customWidth="1"/>
    <col min="13564" max="13564" width="14.19921875" style="49" bestFit="1" customWidth="1"/>
    <col min="13565" max="13569" width="9" style="49"/>
    <col min="13570" max="13570" width="61" style="49" bestFit="1" customWidth="1"/>
    <col min="13571" max="13571" width="17.19921875" style="49" customWidth="1"/>
    <col min="13572" max="13572" width="16.69921875" style="49" customWidth="1"/>
    <col min="13573" max="13818" width="9" style="49"/>
    <col min="13819" max="13819" width="61" style="49" bestFit="1" customWidth="1"/>
    <col min="13820" max="13820" width="14.19921875" style="49" bestFit="1" customWidth="1"/>
    <col min="13821" max="13825" width="9" style="49"/>
    <col min="13826" max="13826" width="61" style="49" bestFit="1" customWidth="1"/>
    <col min="13827" max="13827" width="17.19921875" style="49" customWidth="1"/>
    <col min="13828" max="13828" width="16.69921875" style="49" customWidth="1"/>
    <col min="13829" max="14074" width="9" style="49"/>
    <col min="14075" max="14075" width="61" style="49" bestFit="1" customWidth="1"/>
    <col min="14076" max="14076" width="14.19921875" style="49" bestFit="1" customWidth="1"/>
    <col min="14077" max="14081" width="9" style="49"/>
    <col min="14082" max="14082" width="61" style="49" bestFit="1" customWidth="1"/>
    <col min="14083" max="14083" width="17.19921875" style="49" customWidth="1"/>
    <col min="14084" max="14084" width="16.69921875" style="49" customWidth="1"/>
    <col min="14085" max="14330" width="9" style="49"/>
    <col min="14331" max="14331" width="61" style="49" bestFit="1" customWidth="1"/>
    <col min="14332" max="14332" width="14.19921875" style="49" bestFit="1" customWidth="1"/>
    <col min="14333" max="14337" width="9" style="49"/>
    <col min="14338" max="14338" width="61" style="49" bestFit="1" customWidth="1"/>
    <col min="14339" max="14339" width="17.19921875" style="49" customWidth="1"/>
    <col min="14340" max="14340" width="16.69921875" style="49" customWidth="1"/>
    <col min="14341" max="14586" width="9" style="49"/>
    <col min="14587" max="14587" width="61" style="49" bestFit="1" customWidth="1"/>
    <col min="14588" max="14588" width="14.19921875" style="49" bestFit="1" customWidth="1"/>
    <col min="14589" max="14593" width="9" style="49"/>
    <col min="14594" max="14594" width="61" style="49" bestFit="1" customWidth="1"/>
    <col min="14595" max="14595" width="17.19921875" style="49" customWidth="1"/>
    <col min="14596" max="14596" width="16.69921875" style="49" customWidth="1"/>
    <col min="14597" max="14842" width="9" style="49"/>
    <col min="14843" max="14843" width="61" style="49" bestFit="1" customWidth="1"/>
    <col min="14844" max="14844" width="14.19921875" style="49" bestFit="1" customWidth="1"/>
    <col min="14845" max="14849" width="9" style="49"/>
    <col min="14850" max="14850" width="61" style="49" bestFit="1" customWidth="1"/>
    <col min="14851" max="14851" width="17.19921875" style="49" customWidth="1"/>
    <col min="14852" max="14852" width="16.69921875" style="49" customWidth="1"/>
    <col min="14853" max="15098" width="9" style="49"/>
    <col min="15099" max="15099" width="61" style="49" bestFit="1" customWidth="1"/>
    <col min="15100" max="15100" width="14.19921875" style="49" bestFit="1" customWidth="1"/>
    <col min="15101" max="15105" width="9" style="49"/>
    <col min="15106" max="15106" width="61" style="49" bestFit="1" customWidth="1"/>
    <col min="15107" max="15107" width="17.19921875" style="49" customWidth="1"/>
    <col min="15108" max="15108" width="16.69921875" style="49" customWidth="1"/>
    <col min="15109" max="15354" width="9" style="49"/>
    <col min="15355" max="15355" width="61" style="49" bestFit="1" customWidth="1"/>
    <col min="15356" max="15356" width="14.19921875" style="49" bestFit="1" customWidth="1"/>
    <col min="15357" max="15361" width="9" style="49"/>
    <col min="15362" max="15362" width="61" style="49" bestFit="1" customWidth="1"/>
    <col min="15363" max="15363" width="17.19921875" style="49" customWidth="1"/>
    <col min="15364" max="15364" width="16.69921875" style="49" customWidth="1"/>
    <col min="15365" max="15610" width="9" style="49"/>
    <col min="15611" max="15611" width="61" style="49" bestFit="1" customWidth="1"/>
    <col min="15612" max="15612" width="14.19921875" style="49" bestFit="1" customWidth="1"/>
    <col min="15613" max="15617" width="9" style="49"/>
    <col min="15618" max="15618" width="61" style="49" bestFit="1" customWidth="1"/>
    <col min="15619" max="15619" width="17.19921875" style="49" customWidth="1"/>
    <col min="15620" max="15620" width="16.69921875" style="49" customWidth="1"/>
    <col min="15621" max="15866" width="9" style="49"/>
    <col min="15867" max="15867" width="61" style="49" bestFit="1" customWidth="1"/>
    <col min="15868" max="15868" width="14.19921875" style="49" bestFit="1" customWidth="1"/>
    <col min="15869" max="15873" width="9" style="49"/>
    <col min="15874" max="15874" width="61" style="49" bestFit="1" customWidth="1"/>
    <col min="15875" max="15875" width="17.19921875" style="49" customWidth="1"/>
    <col min="15876" max="15876" width="16.69921875" style="49" customWidth="1"/>
    <col min="15877" max="16122" width="9" style="49"/>
    <col min="16123" max="16123" width="61" style="49" bestFit="1" customWidth="1"/>
    <col min="16124" max="16124" width="14.19921875" style="49" bestFit="1" customWidth="1"/>
    <col min="16125" max="16129" width="9" style="49"/>
    <col min="16130" max="16130" width="61" style="49" bestFit="1" customWidth="1"/>
    <col min="16131" max="16131" width="17.19921875" style="49" customWidth="1"/>
    <col min="16132" max="16132" width="16.69921875" style="49" customWidth="1"/>
    <col min="16133" max="16378" width="9" style="49"/>
    <col min="16379" max="16379" width="61" style="49" bestFit="1" customWidth="1"/>
    <col min="16380" max="16380" width="14.19921875" style="49" bestFit="1" customWidth="1"/>
    <col min="16381" max="16384" width="9" style="49"/>
  </cols>
  <sheetData>
    <row r="1" spans="1:16">
      <c r="A1" s="20"/>
      <c r="B1" s="21"/>
      <c r="C1" s="21"/>
      <c r="D1" s="223"/>
      <c r="F1" s="4"/>
      <c r="G1" s="5"/>
      <c r="H1" s="5"/>
      <c r="I1" s="5"/>
    </row>
    <row r="2" spans="1:16">
      <c r="A2" s="22"/>
      <c r="B2" s="23"/>
      <c r="C2" s="23"/>
      <c r="D2" s="224"/>
      <c r="F2" s="4"/>
      <c r="G2" s="5"/>
      <c r="H2" s="5"/>
      <c r="I2" s="5"/>
    </row>
    <row r="3" spans="1:16">
      <c r="A3" s="22"/>
      <c r="B3" s="23"/>
      <c r="C3" s="23"/>
      <c r="D3" s="224"/>
      <c r="F3" s="4"/>
      <c r="G3" s="5"/>
      <c r="H3" s="5"/>
      <c r="I3" s="5"/>
    </row>
    <row r="4" spans="1:16">
      <c r="A4" s="22"/>
      <c r="B4" s="23"/>
      <c r="C4" s="23"/>
      <c r="D4" s="224"/>
      <c r="F4" s="4"/>
      <c r="G4" s="5"/>
      <c r="H4" s="5"/>
      <c r="I4" s="5"/>
    </row>
    <row r="5" spans="1:16" ht="15.6">
      <c r="A5" s="225"/>
      <c r="B5" s="226" t="s">
        <v>276</v>
      </c>
      <c r="C5" s="256"/>
      <c r="D5" s="262"/>
      <c r="E5" s="46"/>
      <c r="F5" s="8"/>
      <c r="G5" s="9"/>
      <c r="H5" s="10"/>
      <c r="I5" s="10"/>
    </row>
    <row r="6" spans="1:16" ht="33" customHeight="1">
      <c r="A6" s="225"/>
      <c r="B6" s="230" t="s">
        <v>253</v>
      </c>
      <c r="C6" s="230"/>
      <c r="D6" s="263"/>
      <c r="E6" s="47"/>
      <c r="F6" s="48"/>
      <c r="G6" s="13"/>
      <c r="H6" s="13"/>
      <c r="I6" s="13"/>
    </row>
    <row r="7" spans="1:16" ht="14.4">
      <c r="A7" s="225"/>
      <c r="B7" s="260" t="s">
        <v>38</v>
      </c>
      <c r="C7" s="244"/>
      <c r="D7" s="224"/>
      <c r="E7" s="24"/>
      <c r="F7" s="1"/>
      <c r="H7" s="10"/>
      <c r="I7" s="10"/>
    </row>
    <row r="8" spans="1:16" ht="31.5" customHeight="1">
      <c r="A8" s="225"/>
      <c r="B8" s="233" t="s">
        <v>152</v>
      </c>
      <c r="C8" s="23"/>
      <c r="D8" s="224"/>
      <c r="G8" s="9"/>
    </row>
    <row r="9" spans="1:16" ht="15.6">
      <c r="A9" s="225"/>
      <c r="B9" s="233" t="s">
        <v>153</v>
      </c>
      <c r="C9" s="23"/>
      <c r="D9" s="224"/>
      <c r="E9" s="24"/>
      <c r="F9" s="24"/>
      <c r="G9" s="24"/>
      <c r="H9" s="24"/>
      <c r="I9" s="24"/>
      <c r="J9" s="24"/>
      <c r="K9" s="26"/>
    </row>
    <row r="10" spans="1:16" ht="15.6">
      <c r="A10" s="225"/>
      <c r="B10" s="233"/>
      <c r="C10" s="257" t="s">
        <v>137</v>
      </c>
      <c r="D10" s="264"/>
      <c r="E10" s="24"/>
      <c r="F10" s="24"/>
      <c r="G10" s="24"/>
      <c r="H10" s="24"/>
      <c r="I10" s="24"/>
      <c r="J10" s="24"/>
      <c r="K10" s="26"/>
    </row>
    <row r="11" spans="1:16" ht="15.6">
      <c r="A11" s="225"/>
      <c r="B11" s="233"/>
      <c r="C11" s="258" t="s">
        <v>39</v>
      </c>
      <c r="D11" s="265"/>
      <c r="E11" s="25"/>
      <c r="F11" s="25"/>
      <c r="G11" s="25"/>
      <c r="H11" s="25"/>
      <c r="I11" s="25"/>
      <c r="J11" s="25"/>
      <c r="K11" s="26"/>
    </row>
    <row r="12" spans="1:16" ht="16.2">
      <c r="A12" s="225"/>
      <c r="B12" s="261" t="s">
        <v>278</v>
      </c>
      <c r="C12" s="23"/>
      <c r="D12" s="266"/>
      <c r="E12" s="67"/>
      <c r="F12" s="27"/>
      <c r="G12" s="27"/>
      <c r="H12" s="27"/>
      <c r="I12" s="27"/>
      <c r="J12" s="27"/>
      <c r="K12" s="26"/>
    </row>
    <row r="13" spans="1:16" ht="16.2" thickBot="1">
      <c r="A13" s="225"/>
      <c r="B13" s="233"/>
      <c r="C13" s="259"/>
      <c r="D13" s="267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6"/>
    </row>
    <row r="14" spans="1:16" ht="16.2" thickBot="1">
      <c r="A14" s="268"/>
      <c r="B14" s="269" t="s">
        <v>69</v>
      </c>
      <c r="C14" s="270"/>
      <c r="D14" s="271"/>
    </row>
    <row r="15" spans="1:16">
      <c r="A15" s="272"/>
      <c r="B15" s="273"/>
      <c r="C15" s="274" t="s">
        <v>70</v>
      </c>
      <c r="D15" s="275" t="s">
        <v>71</v>
      </c>
    </row>
    <row r="16" spans="1:16">
      <c r="A16" s="89"/>
      <c r="B16" s="92" t="s">
        <v>72</v>
      </c>
      <c r="C16" s="42"/>
      <c r="D16" s="276"/>
    </row>
    <row r="17" spans="1:4">
      <c r="A17" s="89" t="s">
        <v>73</v>
      </c>
      <c r="B17" s="93" t="s">
        <v>74</v>
      </c>
      <c r="C17" s="96">
        <v>0</v>
      </c>
      <c r="D17" s="277">
        <v>0</v>
      </c>
    </row>
    <row r="18" spans="1:4">
      <c r="A18" s="89" t="s">
        <v>75</v>
      </c>
      <c r="B18" s="93" t="s">
        <v>76</v>
      </c>
      <c r="C18" s="96">
        <v>1.4999999999999999E-2</v>
      </c>
      <c r="D18" s="277">
        <v>1.4999999999999999E-2</v>
      </c>
    </row>
    <row r="19" spans="1:4">
      <c r="A19" s="89" t="s">
        <v>77</v>
      </c>
      <c r="B19" s="93" t="s">
        <v>78</v>
      </c>
      <c r="C19" s="96">
        <v>0.01</v>
      </c>
      <c r="D19" s="277">
        <v>0.01</v>
      </c>
    </row>
    <row r="20" spans="1:4">
      <c r="A20" s="89" t="s">
        <v>79</v>
      </c>
      <c r="B20" s="93" t="s">
        <v>80</v>
      </c>
      <c r="C20" s="96">
        <v>2E-3</v>
      </c>
      <c r="D20" s="277">
        <v>2E-3</v>
      </c>
    </row>
    <row r="21" spans="1:4">
      <c r="A21" s="89" t="s">
        <v>81</v>
      </c>
      <c r="B21" s="93" t="s">
        <v>82</v>
      </c>
      <c r="C21" s="96">
        <v>6.0000000000000001E-3</v>
      </c>
      <c r="D21" s="277">
        <v>6.0000000000000001E-3</v>
      </c>
    </row>
    <row r="22" spans="1:4">
      <c r="A22" s="89" t="s">
        <v>83</v>
      </c>
      <c r="B22" s="93" t="s">
        <v>84</v>
      </c>
      <c r="C22" s="96">
        <v>2.5000000000000001E-2</v>
      </c>
      <c r="D22" s="277">
        <v>2.5000000000000001E-2</v>
      </c>
    </row>
    <row r="23" spans="1:4">
      <c r="A23" s="89" t="s">
        <v>85</v>
      </c>
      <c r="B23" s="93" t="s">
        <v>86</v>
      </c>
      <c r="C23" s="96">
        <v>0.03</v>
      </c>
      <c r="D23" s="277">
        <v>0.03</v>
      </c>
    </row>
    <row r="24" spans="1:4">
      <c r="A24" s="89" t="s">
        <v>87</v>
      </c>
      <c r="B24" s="93" t="s">
        <v>88</v>
      </c>
      <c r="C24" s="96">
        <v>0.08</v>
      </c>
      <c r="D24" s="277">
        <v>0.08</v>
      </c>
    </row>
    <row r="25" spans="1:4">
      <c r="A25" s="89" t="s">
        <v>89</v>
      </c>
      <c r="B25" s="93" t="s">
        <v>90</v>
      </c>
      <c r="C25" s="96">
        <v>0.01</v>
      </c>
      <c r="D25" s="277">
        <v>0.01</v>
      </c>
    </row>
    <row r="26" spans="1:4">
      <c r="A26" s="90" t="s">
        <v>91</v>
      </c>
      <c r="B26" s="93" t="s">
        <v>92</v>
      </c>
      <c r="C26" s="97">
        <f>SUM(C17:C25)</f>
        <v>0.17799999999999999</v>
      </c>
      <c r="D26" s="278">
        <f>SUM(D17:D25)</f>
        <v>0.17799999999999999</v>
      </c>
    </row>
    <row r="27" spans="1:4">
      <c r="A27" s="89"/>
      <c r="B27" s="92" t="s">
        <v>93</v>
      </c>
      <c r="C27" s="98" t="s">
        <v>58</v>
      </c>
      <c r="D27" s="279" t="s">
        <v>58</v>
      </c>
    </row>
    <row r="28" spans="1:4">
      <c r="A28" s="89" t="s">
        <v>94</v>
      </c>
      <c r="B28" s="93" t="s">
        <v>95</v>
      </c>
      <c r="C28" s="99">
        <v>0.1787</v>
      </c>
      <c r="D28" s="280">
        <v>0</v>
      </c>
    </row>
    <row r="29" spans="1:4">
      <c r="A29" s="89" t="s">
        <v>96</v>
      </c>
      <c r="B29" s="94" t="s">
        <v>97</v>
      </c>
      <c r="C29" s="99">
        <v>3.95E-2</v>
      </c>
      <c r="D29" s="280">
        <v>0</v>
      </c>
    </row>
    <row r="30" spans="1:4">
      <c r="A30" s="89" t="s">
        <v>98</v>
      </c>
      <c r="B30" s="93" t="s">
        <v>99</v>
      </c>
      <c r="C30" s="99">
        <v>8.6E-3</v>
      </c>
      <c r="D30" s="280">
        <v>6.7000000000000002E-3</v>
      </c>
    </row>
    <row r="31" spans="1:4">
      <c r="A31" s="89" t="s">
        <v>100</v>
      </c>
      <c r="B31" s="93" t="s">
        <v>101</v>
      </c>
      <c r="C31" s="99">
        <v>0.107</v>
      </c>
      <c r="D31" s="280">
        <v>8.3299999999999999E-2</v>
      </c>
    </row>
    <row r="32" spans="1:4">
      <c r="A32" s="89" t="s">
        <v>102</v>
      </c>
      <c r="B32" s="93" t="s">
        <v>103</v>
      </c>
      <c r="C32" s="99">
        <v>6.9999999999999999E-4</v>
      </c>
      <c r="D32" s="280">
        <v>5.9999999999999995E-4</v>
      </c>
    </row>
    <row r="33" spans="1:4">
      <c r="A33" s="89" t="s">
        <v>104</v>
      </c>
      <c r="B33" s="93" t="s">
        <v>105</v>
      </c>
      <c r="C33" s="99">
        <v>7.1000000000000004E-3</v>
      </c>
      <c r="D33" s="280">
        <v>5.5999999999999999E-3</v>
      </c>
    </row>
    <row r="34" spans="1:4">
      <c r="A34" s="89" t="s">
        <v>106</v>
      </c>
      <c r="B34" s="93" t="s">
        <v>107</v>
      </c>
      <c r="C34" s="99">
        <v>1.46E-2</v>
      </c>
      <c r="D34" s="280">
        <v>0</v>
      </c>
    </row>
    <row r="35" spans="1:4">
      <c r="A35" s="89" t="s">
        <v>108</v>
      </c>
      <c r="B35" s="93" t="s">
        <v>109</v>
      </c>
      <c r="C35" s="99">
        <v>1.1000000000000001E-3</v>
      </c>
      <c r="D35" s="280">
        <v>8.0000000000000004E-4</v>
      </c>
    </row>
    <row r="36" spans="1:4">
      <c r="A36" s="89" t="s">
        <v>110</v>
      </c>
      <c r="B36" s="94" t="s">
        <v>111</v>
      </c>
      <c r="C36" s="99">
        <v>0.1404</v>
      </c>
      <c r="D36" s="280">
        <v>0.10929999999999999</v>
      </c>
    </row>
    <row r="37" spans="1:4">
      <c r="A37" s="89" t="s">
        <v>112</v>
      </c>
      <c r="B37" s="93" t="s">
        <v>113</v>
      </c>
      <c r="C37" s="99">
        <v>2.9999999999999997E-4</v>
      </c>
      <c r="D37" s="280">
        <v>2.9999999999999997E-4</v>
      </c>
    </row>
    <row r="38" spans="1:4">
      <c r="A38" s="90" t="s">
        <v>114</v>
      </c>
      <c r="B38" s="93" t="s">
        <v>115</v>
      </c>
      <c r="C38" s="100">
        <f>SUM(C28:C37)</f>
        <v>0.49799999999999994</v>
      </c>
      <c r="D38" s="281">
        <f>SUM(D28:D37)</f>
        <v>0.20659999999999998</v>
      </c>
    </row>
    <row r="39" spans="1:4">
      <c r="A39" s="89"/>
      <c r="B39" s="92" t="s">
        <v>116</v>
      </c>
      <c r="C39" s="98" t="s">
        <v>58</v>
      </c>
      <c r="D39" s="279" t="s">
        <v>58</v>
      </c>
    </row>
    <row r="40" spans="1:4">
      <c r="A40" s="89" t="s">
        <v>117</v>
      </c>
      <c r="B40" s="93" t="s">
        <v>118</v>
      </c>
      <c r="C40" s="99">
        <v>4.4400000000000002E-2</v>
      </c>
      <c r="D40" s="280">
        <v>3.4599999999999999E-2</v>
      </c>
    </row>
    <row r="41" spans="1:4">
      <c r="A41" s="89" t="s">
        <v>119</v>
      </c>
      <c r="B41" s="93" t="s">
        <v>120</v>
      </c>
      <c r="C41" s="99">
        <v>1E-3</v>
      </c>
      <c r="D41" s="280">
        <v>8.0000000000000004E-4</v>
      </c>
    </row>
    <row r="42" spans="1:4">
      <c r="A42" s="89" t="s">
        <v>121</v>
      </c>
      <c r="B42" s="94" t="s">
        <v>122</v>
      </c>
      <c r="C42" s="99">
        <v>0</v>
      </c>
      <c r="D42" s="280">
        <v>0</v>
      </c>
    </row>
    <row r="43" spans="1:4">
      <c r="A43" s="89" t="s">
        <v>123</v>
      </c>
      <c r="B43" s="93" t="s">
        <v>124</v>
      </c>
      <c r="C43" s="99">
        <v>3.9399999999999998E-2</v>
      </c>
      <c r="D43" s="280">
        <v>3.0700000000000002E-2</v>
      </c>
    </row>
    <row r="44" spans="1:4">
      <c r="A44" s="89" t="s">
        <v>125</v>
      </c>
      <c r="B44" s="93" t="s">
        <v>126</v>
      </c>
      <c r="C44" s="99">
        <v>3.7000000000000002E-3</v>
      </c>
      <c r="D44" s="280">
        <v>2.8999999999999998E-3</v>
      </c>
    </row>
    <row r="45" spans="1:4">
      <c r="A45" s="90" t="s">
        <v>127</v>
      </c>
      <c r="B45" s="93" t="s">
        <v>128</v>
      </c>
      <c r="C45" s="100">
        <f>SUM(C40:C44)</f>
        <v>8.8499999999999995E-2</v>
      </c>
      <c r="D45" s="281">
        <f>SUM(D40:D44)</f>
        <v>6.9000000000000006E-2</v>
      </c>
    </row>
    <row r="46" spans="1:4">
      <c r="A46" s="89"/>
      <c r="B46" s="92" t="s">
        <v>129</v>
      </c>
      <c r="C46" s="98" t="s">
        <v>58</v>
      </c>
      <c r="D46" s="279" t="s">
        <v>58</v>
      </c>
    </row>
    <row r="47" spans="1:4">
      <c r="A47" s="89" t="s">
        <v>130</v>
      </c>
      <c r="B47" s="93" t="s">
        <v>131</v>
      </c>
      <c r="C47" s="96">
        <v>8.8599999999999998E-2</v>
      </c>
      <c r="D47" s="277">
        <f>D26*D38</f>
        <v>3.6774799999999996E-2</v>
      </c>
    </row>
    <row r="48" spans="1:4" ht="26.4">
      <c r="A48" s="89" t="s">
        <v>132</v>
      </c>
      <c r="B48" s="95" t="s">
        <v>133</v>
      </c>
      <c r="C48" s="99">
        <v>3.7000000000000002E-3</v>
      </c>
      <c r="D48" s="280">
        <f>(D26*D41)+(D24*D40)</f>
        <v>2.9104000000000001E-3</v>
      </c>
    </row>
    <row r="49" spans="1:4">
      <c r="A49" s="90" t="s">
        <v>134</v>
      </c>
      <c r="B49" s="93" t="s">
        <v>135</v>
      </c>
      <c r="C49" s="100">
        <v>9.2299999999999993E-2</v>
      </c>
      <c r="D49" s="281">
        <f>SUM(D47:D48)</f>
        <v>3.9685199999999997E-2</v>
      </c>
    </row>
    <row r="50" spans="1:4" ht="14.4" thickBot="1">
      <c r="A50" s="91"/>
      <c r="B50" s="282" t="s">
        <v>136</v>
      </c>
      <c r="C50" s="283">
        <f>SUM(C26,C38,C45,C49)</f>
        <v>0.85680000000000001</v>
      </c>
      <c r="D50" s="284">
        <f>SUM(D26,D38,D45,D49)</f>
        <v>0.49328519999999992</v>
      </c>
    </row>
  </sheetData>
  <mergeCells count="3">
    <mergeCell ref="B6:D6"/>
    <mergeCell ref="C10:D10"/>
    <mergeCell ref="C11:D11"/>
  </mergeCells>
  <pageMargins left="0.511811024" right="0.511811024" top="0.78740157499999996" bottom="0.78740157499999996" header="0.31496062000000002" footer="0.31496062000000002"/>
  <pageSetup paperSize="9" scale="81" orientation="portrait" r:id="rId1"/>
  <colBreaks count="1" manualBreakCount="1">
    <brk id="4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view="pageBreakPreview" topLeftCell="A19" zoomScale="60" zoomScaleNormal="100" workbookViewId="0">
      <selection activeCell="J14" sqref="J14:J15"/>
    </sheetView>
  </sheetViews>
  <sheetFormatPr defaultRowHeight="13.8"/>
  <cols>
    <col min="2" max="2" width="16.09765625" customWidth="1"/>
    <col min="3" max="3" width="56.3984375" customWidth="1"/>
    <col min="4" max="4" width="25.19921875" customWidth="1"/>
    <col min="5" max="5" width="11.69921875" customWidth="1"/>
    <col min="7" max="7" width="11.5" customWidth="1"/>
    <col min="253" max="253" width="16.09765625" customWidth="1"/>
    <col min="254" max="254" width="31.8984375" customWidth="1"/>
    <col min="255" max="255" width="18.69921875" customWidth="1"/>
    <col min="256" max="256" width="11.3984375" customWidth="1"/>
    <col min="257" max="257" width="10.69921875" customWidth="1"/>
    <col min="258" max="258" width="12" customWidth="1"/>
    <col min="259" max="259" width="11.8984375" customWidth="1"/>
    <col min="260" max="260" width="10.69921875" customWidth="1"/>
    <col min="509" max="509" width="16.09765625" customWidth="1"/>
    <col min="510" max="510" width="31.8984375" customWidth="1"/>
    <col min="511" max="511" width="18.69921875" customWidth="1"/>
    <col min="512" max="512" width="11.3984375" customWidth="1"/>
    <col min="513" max="513" width="10.69921875" customWidth="1"/>
    <col min="514" max="514" width="12" customWidth="1"/>
    <col min="515" max="515" width="11.8984375" customWidth="1"/>
    <col min="516" max="516" width="10.69921875" customWidth="1"/>
    <col min="765" max="765" width="16.09765625" customWidth="1"/>
    <col min="766" max="766" width="31.8984375" customWidth="1"/>
    <col min="767" max="767" width="18.69921875" customWidth="1"/>
    <col min="768" max="768" width="11.3984375" customWidth="1"/>
    <col min="769" max="769" width="10.69921875" customWidth="1"/>
    <col min="770" max="770" width="12" customWidth="1"/>
    <col min="771" max="771" width="11.8984375" customWidth="1"/>
    <col min="772" max="772" width="10.69921875" customWidth="1"/>
    <col min="1021" max="1021" width="16.09765625" customWidth="1"/>
    <col min="1022" max="1022" width="31.8984375" customWidth="1"/>
    <col min="1023" max="1023" width="18.69921875" customWidth="1"/>
    <col min="1024" max="1024" width="11.3984375" customWidth="1"/>
    <col min="1025" max="1025" width="10.69921875" customWidth="1"/>
    <col min="1026" max="1026" width="12" customWidth="1"/>
    <col min="1027" max="1027" width="11.8984375" customWidth="1"/>
    <col min="1028" max="1028" width="10.69921875" customWidth="1"/>
    <col min="1277" max="1277" width="16.09765625" customWidth="1"/>
    <col min="1278" max="1278" width="31.8984375" customWidth="1"/>
    <col min="1279" max="1279" width="18.69921875" customWidth="1"/>
    <col min="1280" max="1280" width="11.3984375" customWidth="1"/>
    <col min="1281" max="1281" width="10.69921875" customWidth="1"/>
    <col min="1282" max="1282" width="12" customWidth="1"/>
    <col min="1283" max="1283" width="11.8984375" customWidth="1"/>
    <col min="1284" max="1284" width="10.69921875" customWidth="1"/>
    <col min="1533" max="1533" width="16.09765625" customWidth="1"/>
    <col min="1534" max="1534" width="31.8984375" customWidth="1"/>
    <col min="1535" max="1535" width="18.69921875" customWidth="1"/>
    <col min="1536" max="1536" width="11.3984375" customWidth="1"/>
    <col min="1537" max="1537" width="10.69921875" customWidth="1"/>
    <col min="1538" max="1538" width="12" customWidth="1"/>
    <col min="1539" max="1539" width="11.8984375" customWidth="1"/>
    <col min="1540" max="1540" width="10.69921875" customWidth="1"/>
    <col min="1789" max="1789" width="16.09765625" customWidth="1"/>
    <col min="1790" max="1790" width="31.8984375" customWidth="1"/>
    <col min="1791" max="1791" width="18.69921875" customWidth="1"/>
    <col min="1792" max="1792" width="11.3984375" customWidth="1"/>
    <col min="1793" max="1793" width="10.69921875" customWidth="1"/>
    <col min="1794" max="1794" width="12" customWidth="1"/>
    <col min="1795" max="1795" width="11.8984375" customWidth="1"/>
    <col min="1796" max="1796" width="10.69921875" customWidth="1"/>
    <col min="2045" max="2045" width="16.09765625" customWidth="1"/>
    <col min="2046" max="2046" width="31.8984375" customWidth="1"/>
    <col min="2047" max="2047" width="18.69921875" customWidth="1"/>
    <col min="2048" max="2048" width="11.3984375" customWidth="1"/>
    <col min="2049" max="2049" width="10.69921875" customWidth="1"/>
    <col min="2050" max="2050" width="12" customWidth="1"/>
    <col min="2051" max="2051" width="11.8984375" customWidth="1"/>
    <col min="2052" max="2052" width="10.69921875" customWidth="1"/>
    <col min="2301" max="2301" width="16.09765625" customWidth="1"/>
    <col min="2302" max="2302" width="31.8984375" customWidth="1"/>
    <col min="2303" max="2303" width="18.69921875" customWidth="1"/>
    <col min="2304" max="2304" width="11.3984375" customWidth="1"/>
    <col min="2305" max="2305" width="10.69921875" customWidth="1"/>
    <col min="2306" max="2306" width="12" customWidth="1"/>
    <col min="2307" max="2307" width="11.8984375" customWidth="1"/>
    <col min="2308" max="2308" width="10.69921875" customWidth="1"/>
    <col min="2557" max="2557" width="16.09765625" customWidth="1"/>
    <col min="2558" max="2558" width="31.8984375" customWidth="1"/>
    <col min="2559" max="2559" width="18.69921875" customWidth="1"/>
    <col min="2560" max="2560" width="11.3984375" customWidth="1"/>
    <col min="2561" max="2561" width="10.69921875" customWidth="1"/>
    <col min="2562" max="2562" width="12" customWidth="1"/>
    <col min="2563" max="2563" width="11.8984375" customWidth="1"/>
    <col min="2564" max="2564" width="10.69921875" customWidth="1"/>
    <col min="2813" max="2813" width="16.09765625" customWidth="1"/>
    <col min="2814" max="2814" width="31.8984375" customWidth="1"/>
    <col min="2815" max="2815" width="18.69921875" customWidth="1"/>
    <col min="2816" max="2816" width="11.3984375" customWidth="1"/>
    <col min="2817" max="2817" width="10.69921875" customWidth="1"/>
    <col min="2818" max="2818" width="12" customWidth="1"/>
    <col min="2819" max="2819" width="11.8984375" customWidth="1"/>
    <col min="2820" max="2820" width="10.69921875" customWidth="1"/>
    <col min="3069" max="3069" width="16.09765625" customWidth="1"/>
    <col min="3070" max="3070" width="31.8984375" customWidth="1"/>
    <col min="3071" max="3071" width="18.69921875" customWidth="1"/>
    <col min="3072" max="3072" width="11.3984375" customWidth="1"/>
    <col min="3073" max="3073" width="10.69921875" customWidth="1"/>
    <col min="3074" max="3074" width="12" customWidth="1"/>
    <col min="3075" max="3075" width="11.8984375" customWidth="1"/>
    <col min="3076" max="3076" width="10.69921875" customWidth="1"/>
    <col min="3325" max="3325" width="16.09765625" customWidth="1"/>
    <col min="3326" max="3326" width="31.8984375" customWidth="1"/>
    <col min="3327" max="3327" width="18.69921875" customWidth="1"/>
    <col min="3328" max="3328" width="11.3984375" customWidth="1"/>
    <col min="3329" max="3329" width="10.69921875" customWidth="1"/>
    <col min="3330" max="3330" width="12" customWidth="1"/>
    <col min="3331" max="3331" width="11.8984375" customWidth="1"/>
    <col min="3332" max="3332" width="10.69921875" customWidth="1"/>
    <col min="3581" max="3581" width="16.09765625" customWidth="1"/>
    <col min="3582" max="3582" width="31.8984375" customWidth="1"/>
    <col min="3583" max="3583" width="18.69921875" customWidth="1"/>
    <col min="3584" max="3584" width="11.3984375" customWidth="1"/>
    <col min="3585" max="3585" width="10.69921875" customWidth="1"/>
    <col min="3586" max="3586" width="12" customWidth="1"/>
    <col min="3587" max="3587" width="11.8984375" customWidth="1"/>
    <col min="3588" max="3588" width="10.69921875" customWidth="1"/>
    <col min="3837" max="3837" width="16.09765625" customWidth="1"/>
    <col min="3838" max="3838" width="31.8984375" customWidth="1"/>
    <col min="3839" max="3839" width="18.69921875" customWidth="1"/>
    <col min="3840" max="3840" width="11.3984375" customWidth="1"/>
    <col min="3841" max="3841" width="10.69921875" customWidth="1"/>
    <col min="3842" max="3842" width="12" customWidth="1"/>
    <col min="3843" max="3843" width="11.8984375" customWidth="1"/>
    <col min="3844" max="3844" width="10.69921875" customWidth="1"/>
    <col min="4093" max="4093" width="16.09765625" customWidth="1"/>
    <col min="4094" max="4094" width="31.8984375" customWidth="1"/>
    <col min="4095" max="4095" width="18.69921875" customWidth="1"/>
    <col min="4096" max="4096" width="11.3984375" customWidth="1"/>
    <col min="4097" max="4097" width="10.69921875" customWidth="1"/>
    <col min="4098" max="4098" width="12" customWidth="1"/>
    <col min="4099" max="4099" width="11.8984375" customWidth="1"/>
    <col min="4100" max="4100" width="10.69921875" customWidth="1"/>
    <col min="4349" max="4349" width="16.09765625" customWidth="1"/>
    <col min="4350" max="4350" width="31.8984375" customWidth="1"/>
    <col min="4351" max="4351" width="18.69921875" customWidth="1"/>
    <col min="4352" max="4352" width="11.3984375" customWidth="1"/>
    <col min="4353" max="4353" width="10.69921875" customWidth="1"/>
    <col min="4354" max="4354" width="12" customWidth="1"/>
    <col min="4355" max="4355" width="11.8984375" customWidth="1"/>
    <col min="4356" max="4356" width="10.69921875" customWidth="1"/>
    <col min="4605" max="4605" width="16.09765625" customWidth="1"/>
    <col min="4606" max="4606" width="31.8984375" customWidth="1"/>
    <col min="4607" max="4607" width="18.69921875" customWidth="1"/>
    <col min="4608" max="4608" width="11.3984375" customWidth="1"/>
    <col min="4609" max="4609" width="10.69921875" customWidth="1"/>
    <col min="4610" max="4610" width="12" customWidth="1"/>
    <col min="4611" max="4611" width="11.8984375" customWidth="1"/>
    <col min="4612" max="4612" width="10.69921875" customWidth="1"/>
    <col min="4861" max="4861" width="16.09765625" customWidth="1"/>
    <col min="4862" max="4862" width="31.8984375" customWidth="1"/>
    <col min="4863" max="4863" width="18.69921875" customWidth="1"/>
    <col min="4864" max="4864" width="11.3984375" customWidth="1"/>
    <col min="4865" max="4865" width="10.69921875" customWidth="1"/>
    <col min="4866" max="4866" width="12" customWidth="1"/>
    <col min="4867" max="4867" width="11.8984375" customWidth="1"/>
    <col min="4868" max="4868" width="10.69921875" customWidth="1"/>
    <col min="5117" max="5117" width="16.09765625" customWidth="1"/>
    <col min="5118" max="5118" width="31.8984375" customWidth="1"/>
    <col min="5119" max="5119" width="18.69921875" customWidth="1"/>
    <col min="5120" max="5120" width="11.3984375" customWidth="1"/>
    <col min="5121" max="5121" width="10.69921875" customWidth="1"/>
    <col min="5122" max="5122" width="12" customWidth="1"/>
    <col min="5123" max="5123" width="11.8984375" customWidth="1"/>
    <col min="5124" max="5124" width="10.69921875" customWidth="1"/>
    <col min="5373" max="5373" width="16.09765625" customWidth="1"/>
    <col min="5374" max="5374" width="31.8984375" customWidth="1"/>
    <col min="5375" max="5375" width="18.69921875" customWidth="1"/>
    <col min="5376" max="5376" width="11.3984375" customWidth="1"/>
    <col min="5377" max="5377" width="10.69921875" customWidth="1"/>
    <col min="5378" max="5378" width="12" customWidth="1"/>
    <col min="5379" max="5379" width="11.8984375" customWidth="1"/>
    <col min="5380" max="5380" width="10.69921875" customWidth="1"/>
    <col min="5629" max="5629" width="16.09765625" customWidth="1"/>
    <col min="5630" max="5630" width="31.8984375" customWidth="1"/>
    <col min="5631" max="5631" width="18.69921875" customWidth="1"/>
    <col min="5632" max="5632" width="11.3984375" customWidth="1"/>
    <col min="5633" max="5633" width="10.69921875" customWidth="1"/>
    <col min="5634" max="5634" width="12" customWidth="1"/>
    <col min="5635" max="5635" width="11.8984375" customWidth="1"/>
    <col min="5636" max="5636" width="10.69921875" customWidth="1"/>
    <col min="5885" max="5885" width="16.09765625" customWidth="1"/>
    <col min="5886" max="5886" width="31.8984375" customWidth="1"/>
    <col min="5887" max="5887" width="18.69921875" customWidth="1"/>
    <col min="5888" max="5888" width="11.3984375" customWidth="1"/>
    <col min="5889" max="5889" width="10.69921875" customWidth="1"/>
    <col min="5890" max="5890" width="12" customWidth="1"/>
    <col min="5891" max="5891" width="11.8984375" customWidth="1"/>
    <col min="5892" max="5892" width="10.69921875" customWidth="1"/>
    <col min="6141" max="6141" width="16.09765625" customWidth="1"/>
    <col min="6142" max="6142" width="31.8984375" customWidth="1"/>
    <col min="6143" max="6143" width="18.69921875" customWidth="1"/>
    <col min="6144" max="6144" width="11.3984375" customWidth="1"/>
    <col min="6145" max="6145" width="10.69921875" customWidth="1"/>
    <col min="6146" max="6146" width="12" customWidth="1"/>
    <col min="6147" max="6147" width="11.8984375" customWidth="1"/>
    <col min="6148" max="6148" width="10.69921875" customWidth="1"/>
    <col min="6397" max="6397" width="16.09765625" customWidth="1"/>
    <col min="6398" max="6398" width="31.8984375" customWidth="1"/>
    <col min="6399" max="6399" width="18.69921875" customWidth="1"/>
    <col min="6400" max="6400" width="11.3984375" customWidth="1"/>
    <col min="6401" max="6401" width="10.69921875" customWidth="1"/>
    <col min="6402" max="6402" width="12" customWidth="1"/>
    <col min="6403" max="6403" width="11.8984375" customWidth="1"/>
    <col min="6404" max="6404" width="10.69921875" customWidth="1"/>
    <col min="6653" max="6653" width="16.09765625" customWidth="1"/>
    <col min="6654" max="6654" width="31.8984375" customWidth="1"/>
    <col min="6655" max="6655" width="18.69921875" customWidth="1"/>
    <col min="6656" max="6656" width="11.3984375" customWidth="1"/>
    <col min="6657" max="6657" width="10.69921875" customWidth="1"/>
    <col min="6658" max="6658" width="12" customWidth="1"/>
    <col min="6659" max="6659" width="11.8984375" customWidth="1"/>
    <col min="6660" max="6660" width="10.69921875" customWidth="1"/>
    <col min="6909" max="6909" width="16.09765625" customWidth="1"/>
    <col min="6910" max="6910" width="31.8984375" customWidth="1"/>
    <col min="6911" max="6911" width="18.69921875" customWidth="1"/>
    <col min="6912" max="6912" width="11.3984375" customWidth="1"/>
    <col min="6913" max="6913" width="10.69921875" customWidth="1"/>
    <col min="6914" max="6914" width="12" customWidth="1"/>
    <col min="6915" max="6915" width="11.8984375" customWidth="1"/>
    <col min="6916" max="6916" width="10.69921875" customWidth="1"/>
    <col min="7165" max="7165" width="16.09765625" customWidth="1"/>
    <col min="7166" max="7166" width="31.8984375" customWidth="1"/>
    <col min="7167" max="7167" width="18.69921875" customWidth="1"/>
    <col min="7168" max="7168" width="11.3984375" customWidth="1"/>
    <col min="7169" max="7169" width="10.69921875" customWidth="1"/>
    <col min="7170" max="7170" width="12" customWidth="1"/>
    <col min="7171" max="7171" width="11.8984375" customWidth="1"/>
    <col min="7172" max="7172" width="10.69921875" customWidth="1"/>
    <col min="7421" max="7421" width="16.09765625" customWidth="1"/>
    <col min="7422" max="7422" width="31.8984375" customWidth="1"/>
    <col min="7423" max="7423" width="18.69921875" customWidth="1"/>
    <col min="7424" max="7424" width="11.3984375" customWidth="1"/>
    <col min="7425" max="7425" width="10.69921875" customWidth="1"/>
    <col min="7426" max="7426" width="12" customWidth="1"/>
    <col min="7427" max="7427" width="11.8984375" customWidth="1"/>
    <col min="7428" max="7428" width="10.69921875" customWidth="1"/>
    <col min="7677" max="7677" width="16.09765625" customWidth="1"/>
    <col min="7678" max="7678" width="31.8984375" customWidth="1"/>
    <col min="7679" max="7679" width="18.69921875" customWidth="1"/>
    <col min="7680" max="7680" width="11.3984375" customWidth="1"/>
    <col min="7681" max="7681" width="10.69921875" customWidth="1"/>
    <col min="7682" max="7682" width="12" customWidth="1"/>
    <col min="7683" max="7683" width="11.8984375" customWidth="1"/>
    <col min="7684" max="7684" width="10.69921875" customWidth="1"/>
    <col min="7933" max="7933" width="16.09765625" customWidth="1"/>
    <col min="7934" max="7934" width="31.8984375" customWidth="1"/>
    <col min="7935" max="7935" width="18.69921875" customWidth="1"/>
    <col min="7936" max="7936" width="11.3984375" customWidth="1"/>
    <col min="7937" max="7937" width="10.69921875" customWidth="1"/>
    <col min="7938" max="7938" width="12" customWidth="1"/>
    <col min="7939" max="7939" width="11.8984375" customWidth="1"/>
    <col min="7940" max="7940" width="10.69921875" customWidth="1"/>
    <col min="8189" max="8189" width="16.09765625" customWidth="1"/>
    <col min="8190" max="8190" width="31.8984375" customWidth="1"/>
    <col min="8191" max="8191" width="18.69921875" customWidth="1"/>
    <col min="8192" max="8192" width="11.3984375" customWidth="1"/>
    <col min="8193" max="8193" width="10.69921875" customWidth="1"/>
    <col min="8194" max="8194" width="12" customWidth="1"/>
    <col min="8195" max="8195" width="11.8984375" customWidth="1"/>
    <col min="8196" max="8196" width="10.69921875" customWidth="1"/>
    <col min="8445" max="8445" width="16.09765625" customWidth="1"/>
    <col min="8446" max="8446" width="31.8984375" customWidth="1"/>
    <col min="8447" max="8447" width="18.69921875" customWidth="1"/>
    <col min="8448" max="8448" width="11.3984375" customWidth="1"/>
    <col min="8449" max="8449" width="10.69921875" customWidth="1"/>
    <col min="8450" max="8450" width="12" customWidth="1"/>
    <col min="8451" max="8451" width="11.8984375" customWidth="1"/>
    <col min="8452" max="8452" width="10.69921875" customWidth="1"/>
    <col min="8701" max="8701" width="16.09765625" customWidth="1"/>
    <col min="8702" max="8702" width="31.8984375" customWidth="1"/>
    <col min="8703" max="8703" width="18.69921875" customWidth="1"/>
    <col min="8704" max="8704" width="11.3984375" customWidth="1"/>
    <col min="8705" max="8705" width="10.69921875" customWidth="1"/>
    <col min="8706" max="8706" width="12" customWidth="1"/>
    <col min="8707" max="8707" width="11.8984375" customWidth="1"/>
    <col min="8708" max="8708" width="10.69921875" customWidth="1"/>
    <col min="8957" max="8957" width="16.09765625" customWidth="1"/>
    <col min="8958" max="8958" width="31.8984375" customWidth="1"/>
    <col min="8959" max="8959" width="18.69921875" customWidth="1"/>
    <col min="8960" max="8960" width="11.3984375" customWidth="1"/>
    <col min="8961" max="8961" width="10.69921875" customWidth="1"/>
    <col min="8962" max="8962" width="12" customWidth="1"/>
    <col min="8963" max="8963" width="11.8984375" customWidth="1"/>
    <col min="8964" max="8964" width="10.69921875" customWidth="1"/>
    <col min="9213" max="9213" width="16.09765625" customWidth="1"/>
    <col min="9214" max="9214" width="31.8984375" customWidth="1"/>
    <col min="9215" max="9215" width="18.69921875" customWidth="1"/>
    <col min="9216" max="9216" width="11.3984375" customWidth="1"/>
    <col min="9217" max="9217" width="10.69921875" customWidth="1"/>
    <col min="9218" max="9218" width="12" customWidth="1"/>
    <col min="9219" max="9219" width="11.8984375" customWidth="1"/>
    <col min="9220" max="9220" width="10.69921875" customWidth="1"/>
    <col min="9469" max="9469" width="16.09765625" customWidth="1"/>
    <col min="9470" max="9470" width="31.8984375" customWidth="1"/>
    <col min="9471" max="9471" width="18.69921875" customWidth="1"/>
    <col min="9472" max="9472" width="11.3984375" customWidth="1"/>
    <col min="9473" max="9473" width="10.69921875" customWidth="1"/>
    <col min="9474" max="9474" width="12" customWidth="1"/>
    <col min="9475" max="9475" width="11.8984375" customWidth="1"/>
    <col min="9476" max="9476" width="10.69921875" customWidth="1"/>
    <col min="9725" max="9725" width="16.09765625" customWidth="1"/>
    <col min="9726" max="9726" width="31.8984375" customWidth="1"/>
    <col min="9727" max="9727" width="18.69921875" customWidth="1"/>
    <col min="9728" max="9728" width="11.3984375" customWidth="1"/>
    <col min="9729" max="9729" width="10.69921875" customWidth="1"/>
    <col min="9730" max="9730" width="12" customWidth="1"/>
    <col min="9731" max="9731" width="11.8984375" customWidth="1"/>
    <col min="9732" max="9732" width="10.69921875" customWidth="1"/>
    <col min="9981" max="9981" width="16.09765625" customWidth="1"/>
    <col min="9982" max="9982" width="31.8984375" customWidth="1"/>
    <col min="9983" max="9983" width="18.69921875" customWidth="1"/>
    <col min="9984" max="9984" width="11.3984375" customWidth="1"/>
    <col min="9985" max="9985" width="10.69921875" customWidth="1"/>
    <col min="9986" max="9986" width="12" customWidth="1"/>
    <col min="9987" max="9987" width="11.8984375" customWidth="1"/>
    <col min="9988" max="9988" width="10.69921875" customWidth="1"/>
    <col min="10237" max="10237" width="16.09765625" customWidth="1"/>
    <col min="10238" max="10238" width="31.8984375" customWidth="1"/>
    <col min="10239" max="10239" width="18.69921875" customWidth="1"/>
    <col min="10240" max="10240" width="11.3984375" customWidth="1"/>
    <col min="10241" max="10241" width="10.69921875" customWidth="1"/>
    <col min="10242" max="10242" width="12" customWidth="1"/>
    <col min="10243" max="10243" width="11.8984375" customWidth="1"/>
    <col min="10244" max="10244" width="10.69921875" customWidth="1"/>
    <col min="10493" max="10493" width="16.09765625" customWidth="1"/>
    <col min="10494" max="10494" width="31.8984375" customWidth="1"/>
    <col min="10495" max="10495" width="18.69921875" customWidth="1"/>
    <col min="10496" max="10496" width="11.3984375" customWidth="1"/>
    <col min="10497" max="10497" width="10.69921875" customWidth="1"/>
    <col min="10498" max="10498" width="12" customWidth="1"/>
    <col min="10499" max="10499" width="11.8984375" customWidth="1"/>
    <col min="10500" max="10500" width="10.69921875" customWidth="1"/>
    <col min="10749" max="10749" width="16.09765625" customWidth="1"/>
    <col min="10750" max="10750" width="31.8984375" customWidth="1"/>
    <col min="10751" max="10751" width="18.69921875" customWidth="1"/>
    <col min="10752" max="10752" width="11.3984375" customWidth="1"/>
    <col min="10753" max="10753" width="10.69921875" customWidth="1"/>
    <col min="10754" max="10754" width="12" customWidth="1"/>
    <col min="10755" max="10755" width="11.8984375" customWidth="1"/>
    <col min="10756" max="10756" width="10.69921875" customWidth="1"/>
    <col min="11005" max="11005" width="16.09765625" customWidth="1"/>
    <col min="11006" max="11006" width="31.8984375" customWidth="1"/>
    <col min="11007" max="11007" width="18.69921875" customWidth="1"/>
    <col min="11008" max="11008" width="11.3984375" customWidth="1"/>
    <col min="11009" max="11009" width="10.69921875" customWidth="1"/>
    <col min="11010" max="11010" width="12" customWidth="1"/>
    <col min="11011" max="11011" width="11.8984375" customWidth="1"/>
    <col min="11012" max="11012" width="10.69921875" customWidth="1"/>
    <col min="11261" max="11261" width="16.09765625" customWidth="1"/>
    <col min="11262" max="11262" width="31.8984375" customWidth="1"/>
    <col min="11263" max="11263" width="18.69921875" customWidth="1"/>
    <col min="11264" max="11264" width="11.3984375" customWidth="1"/>
    <col min="11265" max="11265" width="10.69921875" customWidth="1"/>
    <col min="11266" max="11266" width="12" customWidth="1"/>
    <col min="11267" max="11267" width="11.8984375" customWidth="1"/>
    <col min="11268" max="11268" width="10.69921875" customWidth="1"/>
    <col min="11517" max="11517" width="16.09765625" customWidth="1"/>
    <col min="11518" max="11518" width="31.8984375" customWidth="1"/>
    <col min="11519" max="11519" width="18.69921875" customWidth="1"/>
    <col min="11520" max="11520" width="11.3984375" customWidth="1"/>
    <col min="11521" max="11521" width="10.69921875" customWidth="1"/>
    <col min="11522" max="11522" width="12" customWidth="1"/>
    <col min="11523" max="11523" width="11.8984375" customWidth="1"/>
    <col min="11524" max="11524" width="10.69921875" customWidth="1"/>
    <col min="11773" max="11773" width="16.09765625" customWidth="1"/>
    <col min="11774" max="11774" width="31.8984375" customWidth="1"/>
    <col min="11775" max="11775" width="18.69921875" customWidth="1"/>
    <col min="11776" max="11776" width="11.3984375" customWidth="1"/>
    <col min="11777" max="11777" width="10.69921875" customWidth="1"/>
    <col min="11778" max="11778" width="12" customWidth="1"/>
    <col min="11779" max="11779" width="11.8984375" customWidth="1"/>
    <col min="11780" max="11780" width="10.69921875" customWidth="1"/>
    <col min="12029" max="12029" width="16.09765625" customWidth="1"/>
    <col min="12030" max="12030" width="31.8984375" customWidth="1"/>
    <col min="12031" max="12031" width="18.69921875" customWidth="1"/>
    <col min="12032" max="12032" width="11.3984375" customWidth="1"/>
    <col min="12033" max="12033" width="10.69921875" customWidth="1"/>
    <col min="12034" max="12034" width="12" customWidth="1"/>
    <col min="12035" max="12035" width="11.8984375" customWidth="1"/>
    <col min="12036" max="12036" width="10.69921875" customWidth="1"/>
    <col min="12285" max="12285" width="16.09765625" customWidth="1"/>
    <col min="12286" max="12286" width="31.8984375" customWidth="1"/>
    <col min="12287" max="12287" width="18.69921875" customWidth="1"/>
    <col min="12288" max="12288" width="11.3984375" customWidth="1"/>
    <col min="12289" max="12289" width="10.69921875" customWidth="1"/>
    <col min="12290" max="12290" width="12" customWidth="1"/>
    <col min="12291" max="12291" width="11.8984375" customWidth="1"/>
    <col min="12292" max="12292" width="10.69921875" customWidth="1"/>
    <col min="12541" max="12541" width="16.09765625" customWidth="1"/>
    <col min="12542" max="12542" width="31.8984375" customWidth="1"/>
    <col min="12543" max="12543" width="18.69921875" customWidth="1"/>
    <col min="12544" max="12544" width="11.3984375" customWidth="1"/>
    <col min="12545" max="12545" width="10.69921875" customWidth="1"/>
    <col min="12546" max="12546" width="12" customWidth="1"/>
    <col min="12547" max="12547" width="11.8984375" customWidth="1"/>
    <col min="12548" max="12548" width="10.69921875" customWidth="1"/>
    <col min="12797" max="12797" width="16.09765625" customWidth="1"/>
    <col min="12798" max="12798" width="31.8984375" customWidth="1"/>
    <col min="12799" max="12799" width="18.69921875" customWidth="1"/>
    <col min="12800" max="12800" width="11.3984375" customWidth="1"/>
    <col min="12801" max="12801" width="10.69921875" customWidth="1"/>
    <col min="12802" max="12802" width="12" customWidth="1"/>
    <col min="12803" max="12803" width="11.8984375" customWidth="1"/>
    <col min="12804" max="12804" width="10.69921875" customWidth="1"/>
    <col min="13053" max="13053" width="16.09765625" customWidth="1"/>
    <col min="13054" max="13054" width="31.8984375" customWidth="1"/>
    <col min="13055" max="13055" width="18.69921875" customWidth="1"/>
    <col min="13056" max="13056" width="11.3984375" customWidth="1"/>
    <col min="13057" max="13057" width="10.69921875" customWidth="1"/>
    <col min="13058" max="13058" width="12" customWidth="1"/>
    <col min="13059" max="13059" width="11.8984375" customWidth="1"/>
    <col min="13060" max="13060" width="10.69921875" customWidth="1"/>
    <col min="13309" max="13309" width="16.09765625" customWidth="1"/>
    <col min="13310" max="13310" width="31.8984375" customWidth="1"/>
    <col min="13311" max="13311" width="18.69921875" customWidth="1"/>
    <col min="13312" max="13312" width="11.3984375" customWidth="1"/>
    <col min="13313" max="13313" width="10.69921875" customWidth="1"/>
    <col min="13314" max="13314" width="12" customWidth="1"/>
    <col min="13315" max="13315" width="11.8984375" customWidth="1"/>
    <col min="13316" max="13316" width="10.69921875" customWidth="1"/>
    <col min="13565" max="13565" width="16.09765625" customWidth="1"/>
    <col min="13566" max="13566" width="31.8984375" customWidth="1"/>
    <col min="13567" max="13567" width="18.69921875" customWidth="1"/>
    <col min="13568" max="13568" width="11.3984375" customWidth="1"/>
    <col min="13569" max="13569" width="10.69921875" customWidth="1"/>
    <col min="13570" max="13570" width="12" customWidth="1"/>
    <col min="13571" max="13571" width="11.8984375" customWidth="1"/>
    <col min="13572" max="13572" width="10.69921875" customWidth="1"/>
    <col min="13821" max="13821" width="16.09765625" customWidth="1"/>
    <col min="13822" max="13822" width="31.8984375" customWidth="1"/>
    <col min="13823" max="13823" width="18.69921875" customWidth="1"/>
    <col min="13824" max="13824" width="11.3984375" customWidth="1"/>
    <col min="13825" max="13825" width="10.69921875" customWidth="1"/>
    <col min="13826" max="13826" width="12" customWidth="1"/>
    <col min="13827" max="13827" width="11.8984375" customWidth="1"/>
    <col min="13828" max="13828" width="10.69921875" customWidth="1"/>
    <col min="14077" max="14077" width="16.09765625" customWidth="1"/>
    <col min="14078" max="14078" width="31.8984375" customWidth="1"/>
    <col min="14079" max="14079" width="18.69921875" customWidth="1"/>
    <col min="14080" max="14080" width="11.3984375" customWidth="1"/>
    <col min="14081" max="14081" width="10.69921875" customWidth="1"/>
    <col min="14082" max="14082" width="12" customWidth="1"/>
    <col min="14083" max="14083" width="11.8984375" customWidth="1"/>
    <col min="14084" max="14084" width="10.69921875" customWidth="1"/>
    <col min="14333" max="14333" width="16.09765625" customWidth="1"/>
    <col min="14334" max="14334" width="31.8984375" customWidth="1"/>
    <col min="14335" max="14335" width="18.69921875" customWidth="1"/>
    <col min="14336" max="14336" width="11.3984375" customWidth="1"/>
    <col min="14337" max="14337" width="10.69921875" customWidth="1"/>
    <col min="14338" max="14338" width="12" customWidth="1"/>
    <col min="14339" max="14339" width="11.8984375" customWidth="1"/>
    <col min="14340" max="14340" width="10.69921875" customWidth="1"/>
    <col min="14589" max="14589" width="16.09765625" customWidth="1"/>
    <col min="14590" max="14590" width="31.8984375" customWidth="1"/>
    <col min="14591" max="14591" width="18.69921875" customWidth="1"/>
    <col min="14592" max="14592" width="11.3984375" customWidth="1"/>
    <col min="14593" max="14593" width="10.69921875" customWidth="1"/>
    <col min="14594" max="14594" width="12" customWidth="1"/>
    <col min="14595" max="14595" width="11.8984375" customWidth="1"/>
    <col min="14596" max="14596" width="10.69921875" customWidth="1"/>
    <col min="14845" max="14845" width="16.09765625" customWidth="1"/>
    <col min="14846" max="14846" width="31.8984375" customWidth="1"/>
    <col min="14847" max="14847" width="18.69921875" customWidth="1"/>
    <col min="14848" max="14848" width="11.3984375" customWidth="1"/>
    <col min="14849" max="14849" width="10.69921875" customWidth="1"/>
    <col min="14850" max="14850" width="12" customWidth="1"/>
    <col min="14851" max="14851" width="11.8984375" customWidth="1"/>
    <col min="14852" max="14852" width="10.69921875" customWidth="1"/>
    <col min="15101" max="15101" width="16.09765625" customWidth="1"/>
    <col min="15102" max="15102" width="31.8984375" customWidth="1"/>
    <col min="15103" max="15103" width="18.69921875" customWidth="1"/>
    <col min="15104" max="15104" width="11.3984375" customWidth="1"/>
    <col min="15105" max="15105" width="10.69921875" customWidth="1"/>
    <col min="15106" max="15106" width="12" customWidth="1"/>
    <col min="15107" max="15107" width="11.8984375" customWidth="1"/>
    <col min="15108" max="15108" width="10.69921875" customWidth="1"/>
    <col min="15357" max="15357" width="16.09765625" customWidth="1"/>
    <col min="15358" max="15358" width="31.8984375" customWidth="1"/>
    <col min="15359" max="15359" width="18.69921875" customWidth="1"/>
    <col min="15360" max="15360" width="11.3984375" customWidth="1"/>
    <col min="15361" max="15361" width="10.69921875" customWidth="1"/>
    <col min="15362" max="15362" width="12" customWidth="1"/>
    <col min="15363" max="15363" width="11.8984375" customWidth="1"/>
    <col min="15364" max="15364" width="10.69921875" customWidth="1"/>
    <col min="15613" max="15613" width="16.09765625" customWidth="1"/>
    <col min="15614" max="15614" width="31.8984375" customWidth="1"/>
    <col min="15615" max="15615" width="18.69921875" customWidth="1"/>
    <col min="15616" max="15616" width="11.3984375" customWidth="1"/>
    <col min="15617" max="15617" width="10.69921875" customWidth="1"/>
    <col min="15618" max="15618" width="12" customWidth="1"/>
    <col min="15619" max="15619" width="11.8984375" customWidth="1"/>
    <col min="15620" max="15620" width="10.69921875" customWidth="1"/>
    <col min="15869" max="15869" width="16.09765625" customWidth="1"/>
    <col min="15870" max="15870" width="31.8984375" customWidth="1"/>
    <col min="15871" max="15871" width="18.69921875" customWidth="1"/>
    <col min="15872" max="15872" width="11.3984375" customWidth="1"/>
    <col min="15873" max="15873" width="10.69921875" customWidth="1"/>
    <col min="15874" max="15874" width="12" customWidth="1"/>
    <col min="15875" max="15875" width="11.8984375" customWidth="1"/>
    <col min="15876" max="15876" width="10.69921875" customWidth="1"/>
    <col min="16125" max="16125" width="16.09765625" customWidth="1"/>
    <col min="16126" max="16126" width="31.8984375" customWidth="1"/>
    <col min="16127" max="16127" width="18.69921875" customWidth="1"/>
    <col min="16128" max="16128" width="11.3984375" customWidth="1"/>
    <col min="16129" max="16129" width="10.69921875" customWidth="1"/>
    <col min="16130" max="16130" width="12" customWidth="1"/>
    <col min="16131" max="16131" width="11.8984375" customWidth="1"/>
    <col min="16132" max="16132" width="10.69921875" customWidth="1"/>
  </cols>
  <sheetData>
    <row r="1" spans="1:11">
      <c r="A1" s="20"/>
      <c r="B1" s="21"/>
      <c r="C1" s="21"/>
      <c r="D1" s="223"/>
      <c r="E1" s="3"/>
      <c r="F1" s="4"/>
      <c r="G1" s="5"/>
      <c r="H1" s="5"/>
      <c r="I1" s="5"/>
    </row>
    <row r="2" spans="1:11">
      <c r="A2" s="22"/>
      <c r="B2" s="23"/>
      <c r="C2" s="23"/>
      <c r="D2" s="224"/>
      <c r="E2" s="3"/>
      <c r="F2" s="4"/>
      <c r="G2" s="5"/>
      <c r="H2" s="5"/>
      <c r="I2" s="5"/>
    </row>
    <row r="3" spans="1:11">
      <c r="A3" s="22"/>
      <c r="B3" s="23"/>
      <c r="C3" s="23"/>
      <c r="D3" s="224"/>
      <c r="E3" s="3"/>
      <c r="F3" s="4"/>
      <c r="G3" s="5"/>
      <c r="H3" s="5"/>
      <c r="I3" s="5"/>
    </row>
    <row r="4" spans="1:11">
      <c r="A4" s="22"/>
      <c r="B4" s="23"/>
      <c r="C4" s="23"/>
      <c r="D4" s="224"/>
      <c r="E4" s="3"/>
      <c r="F4" s="4"/>
      <c r="G4" s="5"/>
      <c r="H4" s="5"/>
      <c r="I4" s="5"/>
    </row>
    <row r="5" spans="1:11" ht="15.6">
      <c r="A5" s="225"/>
      <c r="B5" s="226" t="s">
        <v>276</v>
      </c>
      <c r="C5" s="256"/>
      <c r="D5" s="262"/>
      <c r="E5" s="7"/>
      <c r="F5" s="8"/>
      <c r="G5" s="9"/>
      <c r="H5" s="10"/>
      <c r="I5" s="10"/>
      <c r="J5" s="6"/>
    </row>
    <row r="6" spans="1:11" ht="33" customHeight="1">
      <c r="A6" s="225"/>
      <c r="B6" s="230" t="s">
        <v>253</v>
      </c>
      <c r="C6" s="230"/>
      <c r="D6" s="263"/>
      <c r="E6" s="11"/>
      <c r="F6" s="12"/>
      <c r="G6" s="13"/>
      <c r="H6" s="13"/>
      <c r="I6" s="13"/>
      <c r="J6" s="6"/>
    </row>
    <row r="7" spans="1:11" ht="14.4">
      <c r="A7" s="225"/>
      <c r="B7" s="260" t="s">
        <v>38</v>
      </c>
      <c r="C7" s="244"/>
      <c r="D7" s="224"/>
      <c r="E7" s="14"/>
      <c r="F7" s="15"/>
      <c r="H7" s="10"/>
      <c r="I7" s="10"/>
      <c r="J7" s="6"/>
    </row>
    <row r="8" spans="1:11" ht="31.5" customHeight="1">
      <c r="A8" s="225"/>
      <c r="B8" s="233" t="s">
        <v>152</v>
      </c>
      <c r="C8" s="23"/>
      <c r="D8" s="224"/>
      <c r="G8" s="9"/>
      <c r="J8" s="6"/>
    </row>
    <row r="9" spans="1:11" ht="15.6">
      <c r="A9" s="225"/>
      <c r="B9" s="233" t="s">
        <v>153</v>
      </c>
      <c r="C9" s="23"/>
      <c r="D9" s="224"/>
      <c r="E9" s="24"/>
      <c r="F9" s="24"/>
      <c r="G9" s="24"/>
      <c r="H9" s="24"/>
      <c r="I9" s="24"/>
      <c r="J9" s="24"/>
      <c r="K9" s="26"/>
    </row>
    <row r="10" spans="1:11" ht="15.6">
      <c r="A10" s="225"/>
      <c r="B10" s="233"/>
      <c r="C10" s="257" t="s">
        <v>137</v>
      </c>
      <c r="D10" s="264"/>
      <c r="E10" s="24"/>
      <c r="F10" s="24"/>
      <c r="G10" s="24"/>
      <c r="H10" s="24"/>
      <c r="I10" s="24"/>
      <c r="J10" s="24"/>
      <c r="K10" s="26"/>
    </row>
    <row r="11" spans="1:11" ht="15.6">
      <c r="A11" s="225"/>
      <c r="B11" s="233"/>
      <c r="C11" s="258" t="s">
        <v>39</v>
      </c>
      <c r="D11" s="265"/>
      <c r="E11" s="25"/>
      <c r="F11" s="25"/>
      <c r="G11" s="25"/>
      <c r="H11" s="25"/>
      <c r="I11" s="25"/>
      <c r="J11" s="25"/>
      <c r="K11" s="26"/>
    </row>
    <row r="12" spans="1:11" ht="16.2">
      <c r="A12" s="225"/>
      <c r="B12" s="23"/>
      <c r="C12" s="301" t="s">
        <v>278</v>
      </c>
      <c r="D12" s="266"/>
      <c r="E12" s="67"/>
      <c r="F12" s="27"/>
      <c r="G12" s="27"/>
      <c r="H12" s="27"/>
      <c r="I12" s="27"/>
      <c r="J12" s="27"/>
      <c r="K12" s="26"/>
    </row>
    <row r="13" spans="1:11" ht="16.2" thickBot="1">
      <c r="A13" s="22"/>
      <c r="B13" s="23"/>
      <c r="C13" s="23"/>
      <c r="D13" s="287"/>
      <c r="E13" s="101"/>
    </row>
    <row r="14" spans="1:11" s="28" customFormat="1" ht="15" thickBot="1">
      <c r="A14" s="288"/>
      <c r="B14" s="137" t="s">
        <v>40</v>
      </c>
      <c r="C14" s="138"/>
      <c r="D14" s="141"/>
    </row>
    <row r="15" spans="1:11" s="28" customFormat="1" ht="15" thickBot="1">
      <c r="A15" s="288"/>
      <c r="B15" s="29"/>
      <c r="C15" s="30"/>
      <c r="D15" s="289"/>
    </row>
    <row r="16" spans="1:11" s="28" customFormat="1" ht="15.75" customHeight="1" thickBot="1">
      <c r="A16" s="288"/>
      <c r="B16" s="137" t="s">
        <v>41</v>
      </c>
      <c r="C16" s="138"/>
      <c r="D16" s="141"/>
    </row>
    <row r="17" spans="1:7" s="28" customFormat="1" ht="14.4">
      <c r="A17" s="288"/>
      <c r="B17" s="142" t="s">
        <v>42</v>
      </c>
      <c r="C17" s="142" t="s">
        <v>43</v>
      </c>
      <c r="D17" s="144" t="s">
        <v>44</v>
      </c>
    </row>
    <row r="18" spans="1:7" s="28" customFormat="1" ht="15" thickBot="1">
      <c r="A18" s="288"/>
      <c r="B18" s="143"/>
      <c r="C18" s="143"/>
      <c r="D18" s="145"/>
    </row>
    <row r="19" spans="1:7" s="28" customFormat="1" ht="15" thickBot="1">
      <c r="A19" s="288"/>
      <c r="B19" s="146"/>
      <c r="C19" s="147"/>
      <c r="D19" s="290"/>
    </row>
    <row r="20" spans="1:7" s="28" customFormat="1" ht="14.4">
      <c r="A20" s="288"/>
      <c r="B20" s="31"/>
      <c r="C20" s="139" t="s">
        <v>45</v>
      </c>
      <c r="D20" s="140"/>
    </row>
    <row r="21" spans="1:7" s="28" customFormat="1" ht="14.4">
      <c r="A21" s="288"/>
      <c r="B21" s="32" t="s">
        <v>46</v>
      </c>
      <c r="C21" s="33" t="s">
        <v>47</v>
      </c>
      <c r="D21" s="34">
        <v>8.0000000000000002E-3</v>
      </c>
    </row>
    <row r="22" spans="1:7" s="28" customFormat="1" ht="14.4">
      <c r="A22" s="288"/>
      <c r="B22" s="32" t="s">
        <v>48</v>
      </c>
      <c r="C22" s="33" t="s">
        <v>49</v>
      </c>
      <c r="D22" s="34">
        <v>8.9999999999999993E-3</v>
      </c>
      <c r="E22" s="35"/>
    </row>
    <row r="23" spans="1:7" s="28" customFormat="1" ht="14.4">
      <c r="A23" s="288"/>
      <c r="B23" s="32" t="s">
        <v>50</v>
      </c>
      <c r="C23" s="33" t="s">
        <v>51</v>
      </c>
      <c r="D23" s="34">
        <v>8.0000000000000002E-3</v>
      </c>
    </row>
    <row r="24" spans="1:7" s="28" customFormat="1" ht="14.4">
      <c r="A24" s="288"/>
      <c r="B24" s="32" t="s">
        <v>52</v>
      </c>
      <c r="C24" s="33" t="s">
        <v>53</v>
      </c>
      <c r="D24" s="34">
        <v>2.2450000000000001E-2</v>
      </c>
    </row>
    <row r="25" spans="1:7" s="28" customFormat="1" ht="15" thickBot="1">
      <c r="A25" s="288"/>
      <c r="B25" s="131" t="s">
        <v>54</v>
      </c>
      <c r="C25" s="132"/>
      <c r="D25" s="36">
        <f>SUM(D21:D24)</f>
        <v>4.7450000000000006E-2</v>
      </c>
    </row>
    <row r="26" spans="1:7" s="28" customFormat="1" ht="15" thickBot="1">
      <c r="A26" s="288"/>
      <c r="B26" s="148"/>
      <c r="C26" s="149"/>
      <c r="D26" s="291"/>
    </row>
    <row r="27" spans="1:7" s="28" customFormat="1" ht="14.4">
      <c r="A27" s="288"/>
      <c r="B27" s="31"/>
      <c r="C27" s="139" t="s">
        <v>55</v>
      </c>
      <c r="D27" s="140"/>
    </row>
    <row r="28" spans="1:7" s="28" customFormat="1" ht="14.4">
      <c r="A28" s="288"/>
      <c r="B28" s="32" t="s">
        <v>56</v>
      </c>
      <c r="C28" s="33" t="s">
        <v>57</v>
      </c>
      <c r="D28" s="34">
        <v>0.06</v>
      </c>
      <c r="E28" s="28" t="s">
        <v>58</v>
      </c>
      <c r="G28"/>
    </row>
    <row r="29" spans="1:7" s="28" customFormat="1" ht="15" thickBot="1">
      <c r="A29" s="288"/>
      <c r="B29" s="131" t="s">
        <v>59</v>
      </c>
      <c r="C29" s="132"/>
      <c r="D29" s="36">
        <f>SUM(D28)</f>
        <v>0.06</v>
      </c>
    </row>
    <row r="30" spans="1:7" s="28" customFormat="1" ht="15" thickBot="1">
      <c r="A30" s="288"/>
      <c r="B30" s="148"/>
      <c r="C30" s="149"/>
      <c r="D30" s="291"/>
    </row>
    <row r="31" spans="1:7" s="28" customFormat="1" ht="14.4">
      <c r="A31" s="288"/>
      <c r="B31" s="31"/>
      <c r="C31" s="139" t="s">
        <v>60</v>
      </c>
      <c r="D31" s="140"/>
    </row>
    <row r="32" spans="1:7" s="28" customFormat="1" ht="14.4">
      <c r="A32" s="288"/>
      <c r="B32" s="124" t="s">
        <v>61</v>
      </c>
      <c r="C32" s="33" t="s">
        <v>62</v>
      </c>
      <c r="D32" s="34">
        <v>6.4999999999999997E-3</v>
      </c>
    </row>
    <row r="33" spans="1:4" s="28" customFormat="1" ht="14.4">
      <c r="A33" s="288"/>
      <c r="B33" s="125"/>
      <c r="C33" s="33" t="s">
        <v>63</v>
      </c>
      <c r="D33" s="34">
        <v>0.03</v>
      </c>
    </row>
    <row r="34" spans="1:4" s="28" customFormat="1" ht="14.4">
      <c r="A34" s="288"/>
      <c r="B34" s="125"/>
      <c r="C34" s="127" t="s">
        <v>64</v>
      </c>
      <c r="D34" s="129">
        <v>0.03</v>
      </c>
    </row>
    <row r="35" spans="1:4" s="28" customFormat="1" ht="14.4">
      <c r="A35" s="288"/>
      <c r="B35" s="125"/>
      <c r="C35" s="128"/>
      <c r="D35" s="130"/>
    </row>
    <row r="36" spans="1:4" s="28" customFormat="1" ht="14.4">
      <c r="A36" s="288"/>
      <c r="B36" s="126"/>
      <c r="C36" s="37" t="s">
        <v>65</v>
      </c>
      <c r="D36" s="103">
        <v>4.4999999999999998E-2</v>
      </c>
    </row>
    <row r="37" spans="1:4" s="28" customFormat="1" ht="15" thickBot="1">
      <c r="A37" s="288"/>
      <c r="B37" s="131" t="s">
        <v>66</v>
      </c>
      <c r="C37" s="132"/>
      <c r="D37" s="36">
        <f>SUM(D32:D36)</f>
        <v>0.1115</v>
      </c>
    </row>
    <row r="38" spans="1:4" s="28" customFormat="1" ht="14.4">
      <c r="A38" s="288"/>
      <c r="B38" s="133"/>
      <c r="C38" s="134"/>
      <c r="D38" s="292"/>
    </row>
    <row r="39" spans="1:4" s="28" customFormat="1" ht="14.4">
      <c r="A39" s="288"/>
      <c r="B39" s="135" t="s">
        <v>67</v>
      </c>
      <c r="C39" s="136"/>
      <c r="D39" s="293"/>
    </row>
    <row r="40" spans="1:4" s="28" customFormat="1" ht="15" thickBot="1">
      <c r="A40" s="288"/>
      <c r="B40" s="38"/>
      <c r="C40" s="39"/>
      <c r="D40" s="294"/>
    </row>
    <row r="41" spans="1:4" s="28" customFormat="1" ht="14.4">
      <c r="A41" s="288"/>
      <c r="B41" s="112"/>
      <c r="C41" s="113"/>
      <c r="D41" s="114"/>
    </row>
    <row r="42" spans="1:4" s="28" customFormat="1" ht="15" thickBot="1">
      <c r="A42" s="288"/>
      <c r="B42" s="115"/>
      <c r="C42" s="116"/>
      <c r="D42" s="117"/>
    </row>
    <row r="43" spans="1:4" s="28" customFormat="1" ht="15" thickBot="1">
      <c r="A43" s="288"/>
      <c r="B43" s="40"/>
      <c r="C43" s="41"/>
      <c r="D43" s="295"/>
    </row>
    <row r="44" spans="1:4" s="28" customFormat="1" ht="14.4">
      <c r="A44" s="288"/>
      <c r="B44" s="118" t="s">
        <v>68</v>
      </c>
      <c r="C44" s="119"/>
      <c r="D44" s="122">
        <f>ROUND(((((1+(D24+D21+D22))*(1+D23)*(1+D29))/(1-D37))-1),4)</f>
        <v>0.25</v>
      </c>
    </row>
    <row r="45" spans="1:4" s="28" customFormat="1" ht="15" thickBot="1">
      <c r="A45" s="288"/>
      <c r="B45" s="120"/>
      <c r="C45" s="121"/>
      <c r="D45" s="123"/>
    </row>
    <row r="46" spans="1:4" s="28" customFormat="1" ht="15.6">
      <c r="A46" s="288"/>
      <c r="B46" s="285"/>
      <c r="C46" s="286"/>
      <c r="D46" s="296"/>
    </row>
    <row r="47" spans="1:4" s="28" customFormat="1" ht="15" thickBot="1">
      <c r="A47" s="297"/>
      <c r="B47" s="298"/>
      <c r="C47" s="299"/>
      <c r="D47" s="300"/>
    </row>
    <row r="48" spans="1:4" s="28" customFormat="1" ht="14.4"/>
  </sheetData>
  <mergeCells count="25">
    <mergeCell ref="B14:D14"/>
    <mergeCell ref="B6:D6"/>
    <mergeCell ref="C10:D10"/>
    <mergeCell ref="C11:D11"/>
    <mergeCell ref="C31:D31"/>
    <mergeCell ref="B16:D16"/>
    <mergeCell ref="B17:B18"/>
    <mergeCell ref="C17:C18"/>
    <mergeCell ref="D17:D18"/>
    <mergeCell ref="B19:D19"/>
    <mergeCell ref="C20:D20"/>
    <mergeCell ref="B25:C25"/>
    <mergeCell ref="B26:D26"/>
    <mergeCell ref="C27:D27"/>
    <mergeCell ref="B29:C29"/>
    <mergeCell ref="B30:D30"/>
    <mergeCell ref="B41:D42"/>
    <mergeCell ref="B44:C45"/>
    <mergeCell ref="D44:D45"/>
    <mergeCell ref="B32:B36"/>
    <mergeCell ref="C34:C35"/>
    <mergeCell ref="D34:D35"/>
    <mergeCell ref="B37:C37"/>
    <mergeCell ref="B38:D38"/>
    <mergeCell ref="B39:D39"/>
  </mergeCells>
  <pageMargins left="0.511811024" right="0.511811024" top="0.78740157499999996" bottom="0.78740157499999996" header="0.31496062000000002" footer="0.31496062000000002"/>
  <pageSetup paperSize="9" scale="79" orientation="portrait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Orçamento Sintético</vt:lpstr>
      <vt:lpstr>Cronograma</vt:lpstr>
      <vt:lpstr>ENCARGOS SOCIAIS</vt:lpstr>
      <vt:lpstr>BDI</vt:lpstr>
      <vt:lpstr>BDI!Area_de_impressao</vt:lpstr>
      <vt:lpstr>'ENCARGOS SOCIAIS'!Area_de_impressao</vt:lpstr>
      <vt:lpstr>'Orçamento Sintético'!Area_de_impressao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Leandro Richard Assunção Meneses</cp:lastModifiedBy>
  <cp:revision>0</cp:revision>
  <cp:lastPrinted>2021-05-05T18:58:16Z</cp:lastPrinted>
  <dcterms:created xsi:type="dcterms:W3CDTF">2020-09-15T14:35:04Z</dcterms:created>
  <dcterms:modified xsi:type="dcterms:W3CDTF">2021-07-07T11:52:51Z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0aa03b6-11ab-4b66-82fe-803fbf954276_Enabled">
    <vt:lpwstr>true</vt:lpwstr>
  </property>
  <property fmtid="{D5CDD505-2E9C-101B-9397-08002B2CF9AE}" pid="3" name="MSIP_Label_60aa03b6-11ab-4b66-82fe-803fbf954276_SetDate">
    <vt:lpwstr>2021-05-03T17:43:14Z</vt:lpwstr>
  </property>
  <property fmtid="{D5CDD505-2E9C-101B-9397-08002B2CF9AE}" pid="4" name="MSIP_Label_60aa03b6-11ab-4b66-82fe-803fbf954276_Method">
    <vt:lpwstr>Privileged</vt:lpwstr>
  </property>
  <property fmtid="{D5CDD505-2E9C-101B-9397-08002B2CF9AE}" pid="5" name="MSIP_Label_60aa03b6-11ab-4b66-82fe-803fbf954276_Name">
    <vt:lpwstr>Pública</vt:lpwstr>
  </property>
  <property fmtid="{D5CDD505-2E9C-101B-9397-08002B2CF9AE}" pid="6" name="MSIP_Label_60aa03b6-11ab-4b66-82fe-803fbf954276_SiteId">
    <vt:lpwstr>c45ab305-6c94-4ace-b7ae-5810e4d26b68</vt:lpwstr>
  </property>
  <property fmtid="{D5CDD505-2E9C-101B-9397-08002B2CF9AE}" pid="7" name="MSIP_Label_60aa03b6-11ab-4b66-82fe-803fbf954276_ActionId">
    <vt:lpwstr>6088e1a0-4aff-4c38-bbc0-9c3a18cabc60</vt:lpwstr>
  </property>
  <property fmtid="{D5CDD505-2E9C-101B-9397-08002B2CF9AE}" pid="8" name="MSIP_Label_60aa03b6-11ab-4b66-82fe-803fbf954276_ContentBits">
    <vt:lpwstr>0</vt:lpwstr>
  </property>
</Properties>
</file>