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Orçamento Sintético" sheetId="1" r:id="rId1"/>
    <sheet name="BDI" sheetId="2" r:id="rId2"/>
    <sheet name="ENCARGOS" sheetId="3" r:id="rId3"/>
  </sheets>
  <definedNames>
    <definedName name="_xlnm.Print_Area" localSheetId="1">BDI!$A$1:$D$47</definedName>
    <definedName name="_xlnm.Print_Area" localSheetId="2">ENCARGOS!$A$1:$D$50</definedName>
  </definedNames>
  <calcPr calcId="145621"/>
</workbook>
</file>

<file path=xl/calcChain.xml><?xml version="1.0" encoding="utf-8"?>
<calcChain xmlns="http://schemas.openxmlformats.org/spreadsheetml/2006/main">
  <c r="D48" i="3" l="1"/>
  <c r="D47" i="3"/>
  <c r="D49" i="3" s="1"/>
  <c r="D45" i="3"/>
  <c r="C45" i="3"/>
  <c r="D38" i="3"/>
  <c r="C38" i="3"/>
  <c r="D26" i="3"/>
  <c r="D50" i="3" s="1"/>
  <c r="C26" i="3"/>
  <c r="D37" i="2"/>
  <c r="D29" i="2"/>
  <c r="D44" i="2" s="1"/>
  <c r="D25" i="2"/>
  <c r="C48" i="3" l="1"/>
  <c r="C49" i="3" s="1"/>
  <c r="C50" i="3" s="1"/>
</calcChain>
</file>

<file path=xl/sharedStrings.xml><?xml version="1.0" encoding="utf-8"?>
<sst xmlns="http://schemas.openxmlformats.org/spreadsheetml/2006/main" count="1323" uniqueCount="748">
  <si>
    <t>Orçamento Sintética</t>
  </si>
  <si>
    <t>Item</t>
  </si>
  <si>
    <t>Código</t>
  </si>
  <si>
    <t>Banco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</si>
  <si>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</si>
  <si>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</si>
  <si>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</si>
  <si>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</si>
  <si>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</si>
  <si>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</si>
  <si>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</si>
  <si>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INSTALAÇÕES PROVISÓRIAS</t>
  </si>
  <si>
    <t xml:space="preserve"> 1.1 </t>
  </si>
  <si>
    <t xml:space="preserve"> 98459 </t>
  </si>
  <si>
    <t>SINAPI</t>
  </si>
  <si>
    <t>TAPUME COM TELHA METÁLICA. AF_05/2018</t>
  </si>
  <si>
    <t>m²</t>
  </si>
  <si>
    <t xml:space="preserve"> 1.2 </t>
  </si>
  <si>
    <t xml:space="preserve"> 73847/002 </t>
  </si>
  <si>
    <t>ALUGUEL CONTAINER/ESCRIT/WC C/1 VASO/1 LAV/1 MIC/4 CHUV LARG          =2,20M COMPR=6,20M ALT=2,50M CHAPA ACO NERV TRAPEZ FORROC/            ISOL TERMO-ACUST CHASSIS REFORC PISO COMPENS NAVAL INCL INST          ELETR/HIDRO-SANIT EXCL TRANSP/CARGA/DESCARGA</t>
  </si>
  <si>
    <t>MES</t>
  </si>
  <si>
    <t xml:space="preserve"> 2 </t>
  </si>
  <si>
    <t>TAXAS E EMOLUMENTOS</t>
  </si>
  <si>
    <t xml:space="preserve"> 2.2 </t>
  </si>
  <si>
    <t xml:space="preserve"> CREA/CAU </t>
  </si>
  <si>
    <t>Próprio</t>
  </si>
  <si>
    <t>TAXA DE ANOTAÇÃO DE RESPONSABILIDADE TÉCNICA _ CREA/CAU</t>
  </si>
  <si>
    <t>UN</t>
  </si>
  <si>
    <t xml:space="preserve"> 3 </t>
  </si>
  <si>
    <t>MOBILIZAÇÃO E DESMOBILIZAÇÃO</t>
  </si>
  <si>
    <t xml:space="preserve"> 3.1 </t>
  </si>
  <si>
    <t xml:space="preserve"> MOBILIZAÇÃO </t>
  </si>
  <si>
    <t>MOBILIZAÇÃO DE MAQUINAS E EQUIPAMENTOS</t>
  </si>
  <si>
    <t xml:space="preserve"> 3.2 </t>
  </si>
  <si>
    <t xml:space="preserve"> desmobil </t>
  </si>
  <si>
    <t>DESMOBILIZAÇÃO DE MAQUINAS E EQUIPAMENTOS</t>
  </si>
  <si>
    <t>UNI</t>
  </si>
  <si>
    <t xml:space="preserve"> 4 </t>
  </si>
  <si>
    <t>ADMINISTRAÇÃO LOCAL DA OBRA</t>
  </si>
  <si>
    <t xml:space="preserve"> 4.1 </t>
  </si>
  <si>
    <t xml:space="preserve"> ADMLOCAL </t>
  </si>
  <si>
    <t xml:space="preserve"> 5 </t>
  </si>
  <si>
    <t>AMPLIAÇÃO DA COZINHA</t>
  </si>
  <si>
    <t xml:space="preserve"> 5.1 </t>
  </si>
  <si>
    <t>ALVENARIA</t>
  </si>
  <si>
    <t xml:space="preserve"> 5.1.1 </t>
  </si>
  <si>
    <t xml:space="preserve"> 87490 </t>
  </si>
  <si>
    <t>ALVENARIA DE VEDAÇÃO DE BLOCOS CERÂMICOS FURADOS NA VERTICAL DE 9X19X39CM (ESPESSURA 9CM) DE PAREDES COM ÁREA LÍQUIDA MAIOR OU IGUAL A 6M² COM VÃOS E ARGAMASSA DE ASSENTAMENTO COM PREPARO MANUAL. AF_06/2014</t>
  </si>
  <si>
    <t xml:space="preserve"> 5.2 </t>
  </si>
  <si>
    <t xml:space="preserve"> 5.2.1 </t>
  </si>
  <si>
    <t xml:space="preserve"> 97622 </t>
  </si>
  <si>
    <t>DEMOLIÇÃO DE ALVENARIA DE BLOCO FURADO, DE FORMA MANUAL, SEM REAPROVEITAMENTO. AF_12/2017</t>
  </si>
  <si>
    <t>m³</t>
  </si>
  <si>
    <t xml:space="preserve"> 5.2.2 </t>
  </si>
  <si>
    <t xml:space="preserve"> 022081 </t>
  </si>
  <si>
    <t>SBC</t>
  </si>
  <si>
    <t>RETIRADA/DEMOLICAO DE PISO CERAMICO COM REMOCAO ENSACADA</t>
  </si>
  <si>
    <t xml:space="preserve"> 5.2.3 </t>
  </si>
  <si>
    <t xml:space="preserve"> 010213 </t>
  </si>
  <si>
    <t>IOPES</t>
  </si>
  <si>
    <t xml:space="preserve"> 5.2.4 </t>
  </si>
  <si>
    <t xml:space="preserve"> 022411 </t>
  </si>
  <si>
    <t>RETIRADA CERAMICA EM PAREDES</t>
  </si>
  <si>
    <t xml:space="preserve"> 5.2.5 </t>
  </si>
  <si>
    <t xml:space="preserve"> 97631 </t>
  </si>
  <si>
    <t>DEMOLIÇÃO DE ARGAMASSAS, DE FORMA MANUAL, SEM REAPROVEITAMENTO. AF_12/2017</t>
  </si>
  <si>
    <t xml:space="preserve"> 5.2.6 </t>
  </si>
  <si>
    <t xml:space="preserve"> 97661 </t>
  </si>
  <si>
    <t>REMOÇÃO DE CABOS ELÉTRICOS, DE FORMA MANUAL, SEM REAPROVEITAMENTO. AF_12/2017</t>
  </si>
  <si>
    <t>M</t>
  </si>
  <si>
    <t xml:space="preserve"> 5.2.7 </t>
  </si>
  <si>
    <t xml:space="preserve"> 022654 </t>
  </si>
  <si>
    <t>RETIRADA BANCADAS E BANCAS</t>
  </si>
  <si>
    <t xml:space="preserve"> 5.3 </t>
  </si>
  <si>
    <t xml:space="preserve"> 5.3.1 </t>
  </si>
  <si>
    <t xml:space="preserve"> 96527 </t>
  </si>
  <si>
    <t>ESCAVAÇÃO MANUAL DE VALA PARA VIGA BALDRAME, COM PREVISÃO DE FÔRMA. AF_06/2017</t>
  </si>
  <si>
    <t xml:space="preserve"> 5.3.2 </t>
  </si>
  <si>
    <t xml:space="preserve"> 94974 </t>
  </si>
  <si>
    <t>CONCRETO MAGRO PARA LASTRO, TRAÇO 1:4,5:4,5 (CIMENTO/ AREIA MÉDIA/ BRITA 1)  - PREPARO MANUAL. AF_07/2016</t>
  </si>
  <si>
    <t xml:space="preserve"> 5.3.3 </t>
  </si>
  <si>
    <t xml:space="preserve"> 95952 </t>
  </si>
  <si>
    <t>(COMPOSIÇÃO REPRESENTATIVA) EXECUÇÃO DE ESTRUTURAS DE CONCRETO ARMADO CONVENCIONAL, PARA EDIFICAÇÃO HABITACIONAL MULTIFAMILIAR (PRÉDIO), FCK = 25 MPA. AF_01/2017</t>
  </si>
  <si>
    <t xml:space="preserve"> 5.3.4 </t>
  </si>
  <si>
    <t>ORSE</t>
  </si>
  <si>
    <t xml:space="preserve"> 5.4 </t>
  </si>
  <si>
    <t xml:space="preserve"> 5.4.1 </t>
  </si>
  <si>
    <t>PILARES</t>
  </si>
  <si>
    <t xml:space="preserve"> 5.4.1.1 </t>
  </si>
  <si>
    <t xml:space="preserve"> 5.4.2 </t>
  </si>
  <si>
    <t>VIGAS</t>
  </si>
  <si>
    <t xml:space="preserve"> 5.4.2.1 </t>
  </si>
  <si>
    <t xml:space="preserve"> 5.4.3 </t>
  </si>
  <si>
    <t xml:space="preserve"> 5.4.3.1 </t>
  </si>
  <si>
    <t xml:space="preserve"> 93194 </t>
  </si>
  <si>
    <t>CONTRAVERGA PRÉ-MOLDADA PARA VÃOS DE ATÉ 1,5 M DE COMPRIMENTO. AF_03/2016</t>
  </si>
  <si>
    <t xml:space="preserve"> 5.4.4 </t>
  </si>
  <si>
    <t xml:space="preserve"> 5.4.4.1 </t>
  </si>
  <si>
    <t xml:space="preserve"> 5.5 </t>
  </si>
  <si>
    <t xml:space="preserve"> 5.5.1 </t>
  </si>
  <si>
    <t xml:space="preserve"> 87878 </t>
  </si>
  <si>
    <t>CHAPISCO APLICADO EM ALVENARIAS E ESTRUTURAS DE CONCRETO INTERNAS, COM COLHER DE PEDREIRO.  ARGAMASSA TRAÇO 1:3 COM PREPARO MANUAL. AF_06/2014</t>
  </si>
  <si>
    <t xml:space="preserve"> 5.5.2 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</si>
  <si>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</si>
  <si>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</si>
  <si>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5.5.3 </t>
  </si>
  <si>
    <t xml:space="preserve"> 4441 </t>
  </si>
  <si>
    <t xml:space="preserve"> 5.6 </t>
  </si>
  <si>
    <t xml:space="preserve"> 5.6.1 </t>
  </si>
  <si>
    <t xml:space="preserve"> 5.6.1.1 </t>
  </si>
  <si>
    <t xml:space="preserve"> 40780 </t>
  </si>
  <si>
    <t>REGULARIZAÇÃO DE SUPERFICIE DE CONCRETO APARENTE</t>
  </si>
  <si>
    <t xml:space="preserve"> 5.6.1.2 </t>
  </si>
  <si>
    <t xml:space="preserve"> 94439 </t>
  </si>
  <si>
    <t>(COMPOSIÇÃO REPRESENTATIVA) DO SERVIÇO DE CONTRAPISO EM ARGAMASSA TRAÇO 1:4 (CIM E AREIA), EM BETONEIRA 400 L, ESPESSURA 4 CM ÁREAS SECAS E AREAS MOLHADAS SOBRE LAJE E 3 CM ÁREAS MOLHADAS SOBRE IMPERMEABILIZAÇÃO, PARA EDIFICAÇÃO HABITACIONAL UNIFAMILIAR(CASA) E EDIFICAÇÃO PÚBLICA PADRÃO. AF_11/2014</t>
  </si>
  <si>
    <t xml:space="preserve"> 5.6.1.3 </t>
  </si>
  <si>
    <t xml:space="preserve"> 87260 </t>
  </si>
  <si>
    <t>REVESTIMENTO CERÂMICO PARA PISO COM PLACAS TIPO PORCELANATO DE DIMENSÕES 45X45 CM APLICADA EM AMBIENTES DE ÁREA MAIOR QUE 10 M². AF_06/2014</t>
  </si>
  <si>
    <t xml:space="preserve"> 5.6.1.4 </t>
  </si>
  <si>
    <t xml:space="preserve"> 98695 </t>
  </si>
  <si>
    <t>SOLEIRA EM MÁRMORE, LARGURA 15 CM, ESPESSURA 2,0 CM. AF_06/2018</t>
  </si>
  <si>
    <t xml:space="preserve"> 5.6.2 </t>
  </si>
  <si>
    <t xml:space="preserve"> 5.6.2.1 </t>
  </si>
  <si>
    <t xml:space="preserve"> 94993 </t>
  </si>
  <si>
    <t>EXECUÇÃO DE PASSEIO (CALÇADA) OU PISO DE CONCRETO COM CONCRETO MOLDADO IN LOCO, USINADO, ACABAMENTO CONVENCIONAL, ESPESSURA 6 CM, ARMADO. AF_07/2016</t>
  </si>
  <si>
    <t xml:space="preserve"> 5.7 </t>
  </si>
  <si>
    <t xml:space="preserve"> 5.7.1 </t>
  </si>
  <si>
    <t xml:space="preserve"> 112182 </t>
  </si>
  <si>
    <t>JANELA DE CORRER EM ALUMINIO ANODIZADO PRETO</t>
  </si>
  <si>
    <t xml:space="preserve"> 5.7.2 </t>
  </si>
  <si>
    <t xml:space="preserve"> 91338 </t>
  </si>
  <si>
    <t>PORTA DE ALUMÍNIO DE ABRIR COM LAMBRI, COM GUARNIÇÃO, FIXAÇÃO COM PARAFUSOS - FORNECIMENTO E INSTALAÇÃO. AF_12/2019</t>
  </si>
  <si>
    <t xml:space="preserve"> 5.8 </t>
  </si>
  <si>
    <t xml:space="preserve"> 5.8.1 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</si>
  <si>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</si>
  <si>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</si>
  <si>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5.8.2 </t>
  </si>
  <si>
    <t xml:space="preserve"> 1678 </t>
  </si>
  <si>
    <t>un</t>
  </si>
  <si>
    <t xml:space="preserve"> 5.8.3 </t>
  </si>
  <si>
    <t xml:space="preserve"> 1679 </t>
  </si>
  <si>
    <t xml:space="preserve"> 5.8.4 </t>
  </si>
  <si>
    <t xml:space="preserve"> 1702 </t>
  </si>
  <si>
    <t xml:space="preserve"> 5.8.5 </t>
  </si>
  <si>
    <t xml:space="preserve"> 86910 </t>
  </si>
  <si>
    <t>TORNEIRA CROMADA TUBO MÓVEL, DE PAREDE, 1/2" OU 3/4", PARA PIA DE COZINHA, PADRÃO MÉDIO - FORNECIMENTO E INSTALAÇÃO. AF_12/2013</t>
  </si>
  <si>
    <t xml:space="preserve"> 5.8.6 </t>
  </si>
  <si>
    <t xml:space="preserve"> 89352 </t>
  </si>
  <si>
    <t>REGISTRO DE GAVETA BRUTO, LATÃO, ROSCÁVEL, 1/2", FORNECIDO E INSTALADO EM RAMAL DE ÁGUA. AF_12/2014</t>
  </si>
  <si>
    <t xml:space="preserve"> 5.8.7 </t>
  </si>
  <si>
    <t xml:space="preserve"> 5.8.8 </t>
  </si>
  <si>
    <t xml:space="preserve"> 8342 </t>
  </si>
  <si>
    <t xml:space="preserve"> 5.8.9 </t>
  </si>
  <si>
    <t xml:space="preserve"> 1568 </t>
  </si>
  <si>
    <t xml:space="preserve"> 5.8.10 </t>
  </si>
  <si>
    <t xml:space="preserve"> 1567 </t>
  </si>
  <si>
    <t xml:space="preserve"> 5.8.11 </t>
  </si>
  <si>
    <t xml:space="preserve"> 1537 </t>
  </si>
  <si>
    <t xml:space="preserve"> 5.8.12 </t>
  </si>
  <si>
    <t xml:space="preserve"> 11334 </t>
  </si>
  <si>
    <t xml:space="preserve"> 5.8.13 </t>
  </si>
  <si>
    <t xml:space="preserve"> 97902 </t>
  </si>
  <si>
    <t>CAIXA ENTERRADA HIDRÁULICA RETANGULAR EM ALVENARIA COM TIJOLOS CERÂMICOS MACIÇOS, DIMENSÕES INTERNAS: 0,6X0,6X0,6 M PARA REDE DE ESGOTO. AF_12/2020</t>
  </si>
  <si>
    <t xml:space="preserve"> 5.8.14 </t>
  </si>
  <si>
    <t xml:space="preserve"> 89714 </t>
  </si>
  <si>
    <t>TUBO PVC, SERIE NORMAL, ESGOTO PREDIAL, DN 100 MM, FORNECIDO E INSTALADO EM RAMAL DE DESCARGA OU RAMAL DE ESGOTO SANITÁRIO. AF_12/2014</t>
  </si>
  <si>
    <t xml:space="preserve"> 5.8.15 </t>
  </si>
  <si>
    <t xml:space="preserve"> 85375 </t>
  </si>
  <si>
    <t>REMOCAO DE BLOKRET COM EMPILHAMENTO</t>
  </si>
  <si>
    <t xml:space="preserve"> 5.8.16 </t>
  </si>
  <si>
    <t xml:space="preserve"> 84184 </t>
  </si>
  <si>
    <t>REPOSICAO DE BLOCOS DE CONCRETO HEXAGONAL, TIPO BLOKRET, SOBRE COXIM AREIA</t>
  </si>
  <si>
    <t xml:space="preserve"> 5.9 </t>
  </si>
  <si>
    <t xml:space="preserve"> 5.9.1 </t>
  </si>
  <si>
    <t xml:space="preserve"> 93128 </t>
  </si>
  <si>
    <t>PONTO DE ILUMINAÇÃO RESIDENCIAL INCLUINDO INTERRUPTOR SIMPLES, CAIXA ELÉTRICA, ELETRODUTO, CABO, RASGO, QUEBRA E CHUMBAMENTO (EXCLUINDO LUMINÁRIA E LÂMPADA). AF_01/2016</t>
  </si>
  <si>
    <t xml:space="preserve"> 5.9.2 </t>
  </si>
  <si>
    <t xml:space="preserve"> 11440 </t>
  </si>
  <si>
    <t xml:space="preserve"> 5.9.3 </t>
  </si>
  <si>
    <t xml:space="preserve"> 91926 </t>
  </si>
  <si>
    <t>CABO DE COBRE FLEXÍVEL ISOLADO, 2,5 MM², ANTI-CHAMA 450/750 V, PARA CIRCUITOS TERMINAIS - FORNECIMENTO E INSTALAÇÃO. AF_12/2015</t>
  </si>
  <si>
    <t xml:space="preserve"> 5.9.4 </t>
  </si>
  <si>
    <t xml:space="preserve"> 91928 </t>
  </si>
  <si>
    <t>CABO DE COBRE FLEXÍVEL ISOLADO, 4 MM², ANTI-CHAMA 450/750 V, PARA CIRCUITOS TERMINAIS - FORNECIMENTO E INSTALAÇÃO. AF_12/2015</t>
  </si>
  <si>
    <t xml:space="preserve"> 5.9.5 </t>
  </si>
  <si>
    <t xml:space="preserve"> 91863 </t>
  </si>
  <si>
    <t>ELETRODUTO RÍGIDO ROSCÁVEL, PVC, DN 25 MM (3/4"), PARA CIRCUITOS TERMINAIS, INSTALADO EM FORRO - FORNECIMENTO E INSTALAÇÃO. AF_12/2015</t>
  </si>
  <si>
    <t xml:space="preserve"> 5.9.6 </t>
  </si>
  <si>
    <t xml:space="preserve"> 74131/007 </t>
  </si>
  <si>
    <t>QUADRO DE DISTRIBUICAO DE ENERGIA DE EMBUTIR, EM CHAPA METALICA, PARA 40 DISJUNTORES TERMOMAGNETICOS MONOPOLARES, COM BARRAMENTO TRIFASICO E NEUTRO, FORNECIMENTO E INSTALACAO</t>
  </si>
  <si>
    <t xml:space="preserve"> 5.9.7 </t>
  </si>
  <si>
    <t xml:space="preserve"> 93653 </t>
  </si>
  <si>
    <t>DISJUNTOR MONOPOLAR TIPO DIN, CORRENTE NOMINAL DE 10A - FORNECIMENTO E INSTALAÇÃO. AF_04/2016</t>
  </si>
  <si>
    <t xml:space="preserve"> 5.9.8 </t>
  </si>
  <si>
    <t xml:space="preserve"> 93672 </t>
  </si>
  <si>
    <t>DISJUNTOR TRIPOLAR TIPO DIN, CORRENTE NOMINAL DE 40A - FORNECIMENTO E INSTALAÇÃO. AF_10/2020</t>
  </si>
  <si>
    <t xml:space="preserve"> 5.9.9 </t>
  </si>
  <si>
    <t xml:space="preserve"> 93656 </t>
  </si>
  <si>
    <t>DISJUNTOR MONOPOLAR TIPO DIN, CORRENTE NOMINAL DE 25A - FORNECIMENTO E INSTALAÇÃO. AF_10/2020</t>
  </si>
  <si>
    <t xml:space="preserve"> 5.9.10 </t>
  </si>
  <si>
    <t xml:space="preserve"> 763 </t>
  </si>
  <si>
    <t>m</t>
  </si>
  <si>
    <t xml:space="preserve"> 5.9.11 </t>
  </si>
  <si>
    <t xml:space="preserve"> 93658 </t>
  </si>
  <si>
    <t>DISJUNTOR MONOPOLAR TIPO DIN, CORRENTE NOMINAL DE 40A - FORNECIMENTO E INSTALAÇÃO. AF_10/2020</t>
  </si>
  <si>
    <t xml:space="preserve"> 5.9.12 </t>
  </si>
  <si>
    <t xml:space="preserve"> 93141 </t>
  </si>
  <si>
    <t>PONTO DE TOMADA RESIDENCIAL INCLUINDO TOMADA 10A/250V, CAIXA ELÉTRICA, ELETRODUTO, CABO, RASGO, QUEBRA E CHUMBAMENTO. AF_01/2016</t>
  </si>
  <si>
    <t xml:space="preserve"> 5.10 </t>
  </si>
  <si>
    <t xml:space="preserve"> 5.10.1 </t>
  </si>
  <si>
    <t xml:space="preserve"> 070389 </t>
  </si>
  <si>
    <t>AR CONDICIONADO SPLIT PISO/TETO 18.000 BTU</t>
  </si>
  <si>
    <t xml:space="preserve"> 5.10.2 </t>
  </si>
  <si>
    <t xml:space="preserve"> 7289 </t>
  </si>
  <si>
    <t xml:space="preserve"> 5.11 </t>
  </si>
  <si>
    <t xml:space="preserve"> 5.11.1 </t>
  </si>
  <si>
    <t xml:space="preserve"> 5045 </t>
  </si>
  <si>
    <t xml:space="preserve"> 5.12 </t>
  </si>
  <si>
    <t xml:space="preserve"> 5.12.1 </t>
  </si>
  <si>
    <t xml:space="preserve"> 92566 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</si>
  <si>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</si>
  <si>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 xml:space="preserve"> 5.12.2 </t>
  </si>
  <si>
    <t xml:space="preserve"> 92544 </t>
  </si>
  <si>
    <t>TRAMA DE MADEIRA COMPOSTA POR TERÇAS PARA TELHADOS DE ATÉ 2 ÁGUAS PARA TELHA ESTRUTURAL DE FIBROCIMENTO, INCLUSO TRANSPORTE VERTICAL. AF_07/2019</t>
  </si>
  <si>
    <t xml:space="preserve"> 5.12.3 </t>
  </si>
  <si>
    <t xml:space="preserve"> 94207 </t>
  </si>
  <si>
    <t xml:space="preserve"> 5.13 </t>
  </si>
  <si>
    <t xml:space="preserve"> 5.13.1 </t>
  </si>
  <si>
    <t xml:space="preserve"> 5.13.2 </t>
  </si>
  <si>
    <t xml:space="preserve"> 9756 </t>
  </si>
  <si>
    <t xml:space="preserve"> 5.14 </t>
  </si>
  <si>
    <t xml:space="preserve"> 5.14.1 </t>
  </si>
  <si>
    <t xml:space="preserve"> 073011 </t>
  </si>
  <si>
    <t>EXAUSTOR AXIAL INDUSTRIAL 300MM MODELO EA400-M4</t>
  </si>
  <si>
    <t xml:space="preserve"> 5.14.2 </t>
  </si>
  <si>
    <t xml:space="preserve"> 073211 </t>
  </si>
  <si>
    <t xml:space="preserve"> 6 </t>
  </si>
  <si>
    <t>REPARO DA UNIDADE</t>
  </si>
  <si>
    <t xml:space="preserve"> 6.1 </t>
  </si>
  <si>
    <t xml:space="preserve"> 6.1.1 </t>
  </si>
  <si>
    <t xml:space="preserve"> 6.1.1.1 </t>
  </si>
  <si>
    <t xml:space="preserve"> 22 </t>
  </si>
  <si>
    <t xml:space="preserve"> 6.1.1.2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</si>
  <si>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</si>
  <si>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</si>
  <si>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6.1.1.3 </t>
  </si>
  <si>
    <t xml:space="preserve"> 87553 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</si>
  <si>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</si>
  <si>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 xml:space="preserve"> 6.1.1.4 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</si>
  <si>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</si>
  <si>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</si>
  <si>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6.1.1.5 </t>
  </si>
  <si>
    <t xml:space="preserve"> 74133/002 </t>
  </si>
  <si>
    <t>EMASSAMENTO COM MASSA A OLEO, DUAS DEMAOS</t>
  </si>
  <si>
    <t xml:space="preserve"> 6.1.1.6 </t>
  </si>
  <si>
    <t xml:space="preserve"> 6.1.1.7 </t>
  </si>
  <si>
    <t xml:space="preserve"> 88489 </t>
  </si>
  <si>
    <t>APLICAÇÃO MANUAL DE PINTURA COM TINTA LÁTEX ACRÍLICA EM PAREDES, DUAS DEMÃOS. AF_06/2014</t>
  </si>
  <si>
    <t xml:space="preserve"> 6.1.1.8 </t>
  </si>
  <si>
    <t xml:space="preserve"> 97644 </t>
  </si>
  <si>
    <t>REMOÇÃO DE PORTAS, DE FORMA MANUAL, SEM REAPROVEITAMENTO. AF_12/2017</t>
  </si>
  <si>
    <t xml:space="preserve"> 6.1.1.9 </t>
  </si>
  <si>
    <t xml:space="preserve"> 90816 </t>
  </si>
  <si>
    <t>ADUELA / MARCO / BATENTE PARA PORTA DE 80X210CM, FIXAÇÃO COM ARGAMASSA, PADRÃO MÉDIO - FORNECIMENTO E INSTALAÇÃO. AF_08/2015_P</t>
  </si>
  <si>
    <t xml:space="preserve"> 6.1.2 </t>
  </si>
  <si>
    <t xml:space="preserve"> 6.1.2.1 </t>
  </si>
  <si>
    <t xml:space="preserve"> 6.2 </t>
  </si>
  <si>
    <t xml:space="preserve"> 6.2.1 </t>
  </si>
  <si>
    <t xml:space="preserve"> 6.2.1.1 </t>
  </si>
  <si>
    <t xml:space="preserve"> 6.2.1.2 </t>
  </si>
  <si>
    <t xml:space="preserve"> 6.2.1.3 </t>
  </si>
  <si>
    <t xml:space="preserve"> 6.2.1.4 </t>
  </si>
  <si>
    <t xml:space="preserve"> 6.2.1.5 </t>
  </si>
  <si>
    <t xml:space="preserve"> 6.2.1.6 </t>
  </si>
  <si>
    <t xml:space="preserve"> 6.2.1.7 </t>
  </si>
  <si>
    <t xml:space="preserve"> 6.2.1.8 </t>
  </si>
  <si>
    <t xml:space="preserve"> 6.2.1.10 </t>
  </si>
  <si>
    <t xml:space="preserve"> 6.3 </t>
  </si>
  <si>
    <t xml:space="preserve"> 6.3.1 </t>
  </si>
  <si>
    <t xml:space="preserve"> 180515 </t>
  </si>
  <si>
    <t>PINTURA C/ TINTA PARA AZULEJO BRANCO ACETINADO NOVACOR</t>
  </si>
  <si>
    <t xml:space="preserve"> 6.3.2 </t>
  </si>
  <si>
    <t xml:space="preserve"> 6.3.3 </t>
  </si>
  <si>
    <t xml:space="preserve"> 6.4 </t>
  </si>
  <si>
    <t xml:space="preserve"> 6.4.1 </t>
  </si>
  <si>
    <t xml:space="preserve"> 6.4.1.1 </t>
  </si>
  <si>
    <t xml:space="preserve"> 6.4.1.2 </t>
  </si>
  <si>
    <t xml:space="preserve"> 6.4.1.3 </t>
  </si>
  <si>
    <t xml:space="preserve"> 6.4.1.4 </t>
  </si>
  <si>
    <t xml:space="preserve"> 6.4.1.5 </t>
  </si>
  <si>
    <t xml:space="preserve"> 6.4.1.6 </t>
  </si>
  <si>
    <t xml:space="preserve"> 6.4.1.7 </t>
  </si>
  <si>
    <t xml:space="preserve"> 6.4.1.8 </t>
  </si>
  <si>
    <t xml:space="preserve"> 6.4.1.9 </t>
  </si>
  <si>
    <t xml:space="preserve"> 6.5 </t>
  </si>
  <si>
    <t xml:space="preserve"> 6.5.1 </t>
  </si>
  <si>
    <t xml:space="preserve"> 6.5.2 </t>
  </si>
  <si>
    <t xml:space="preserve"> 6.5.3 </t>
  </si>
  <si>
    <t xml:space="preserve"> 6.6 </t>
  </si>
  <si>
    <t xml:space="preserve"> 6.6.1 </t>
  </si>
  <si>
    <t xml:space="preserve"> 6.7 </t>
  </si>
  <si>
    <t xml:space="preserve"> 6.7.1 </t>
  </si>
  <si>
    <t xml:space="preserve"> 6.8 </t>
  </si>
  <si>
    <t xml:space="preserve"> 6.8.1 </t>
  </si>
  <si>
    <t xml:space="preserve"> 6.8.1.1 </t>
  </si>
  <si>
    <t xml:space="preserve"> 6.8.1.2 </t>
  </si>
  <si>
    <t xml:space="preserve"> 6.8.1.3 </t>
  </si>
  <si>
    <t xml:space="preserve"> 6.8.1.4 </t>
  </si>
  <si>
    <t xml:space="preserve"> 6.8.1.5 </t>
  </si>
  <si>
    <t xml:space="preserve"> 6.8.1.6 </t>
  </si>
  <si>
    <t xml:space="preserve"> 6.8.1.7 </t>
  </si>
  <si>
    <t xml:space="preserve"> 6.8.1.8 </t>
  </si>
  <si>
    <t xml:space="preserve"> 6.8.1.9 </t>
  </si>
  <si>
    <t xml:space="preserve"> 6.8.2 </t>
  </si>
  <si>
    <t xml:space="preserve"> 6.8.2.1 </t>
  </si>
  <si>
    <t xml:space="preserve"> 6.9 </t>
  </si>
  <si>
    <t xml:space="preserve"> 6.9.1 </t>
  </si>
  <si>
    <t xml:space="preserve"> 17.30.01 </t>
  </si>
  <si>
    <t>SUDECAP</t>
  </si>
  <si>
    <t>PINTURA EPOXI A 2 DEMAOS</t>
  </si>
  <si>
    <t xml:space="preserve"> 6.10 </t>
  </si>
  <si>
    <t xml:space="preserve"> 6.10.1 </t>
  </si>
  <si>
    <t xml:space="preserve"> 6.10.1.1 </t>
  </si>
  <si>
    <t xml:space="preserve"> 73794/001 </t>
  </si>
  <si>
    <t>PINTURA COM TINTA PROTETORA ACABAMENTO GRAFITE ESMALTE SOBRE SUPERFICIE METALICA, 2 DEMAOS</t>
  </si>
  <si>
    <t xml:space="preserve"> 6.10.2 </t>
  </si>
  <si>
    <t xml:space="preserve"> 6.10.2.1 </t>
  </si>
  <si>
    <t xml:space="preserve"> 6.10.3 </t>
  </si>
  <si>
    <t xml:space="preserve"> 6.10.3.1 </t>
  </si>
  <si>
    <t xml:space="preserve"> 73739/001 </t>
  </si>
  <si>
    <t>PINTURA ESMALTE ACETINADO EM MADEIRA, DUAS DEMAOS</t>
  </si>
  <si>
    <t xml:space="preserve"> 6.10.4 </t>
  </si>
  <si>
    <t xml:space="preserve"> 6.10.4.1 </t>
  </si>
  <si>
    <t xml:space="preserve"> 6.11 </t>
  </si>
  <si>
    <t>ÁREA DA PISCINA</t>
  </si>
  <si>
    <t xml:space="preserve"> 6.11.1 </t>
  </si>
  <si>
    <t xml:space="preserve"> 6.11.1.1 </t>
  </si>
  <si>
    <t xml:space="preserve"> 6.11.1.2 </t>
  </si>
  <si>
    <t xml:space="preserve"> 1917 </t>
  </si>
  <si>
    <t xml:space="preserve"> 6.11.2 </t>
  </si>
  <si>
    <t xml:space="preserve"> 6.11.2.1 </t>
  </si>
  <si>
    <t xml:space="preserve"> 88487 </t>
  </si>
  <si>
    <t>APLICAÇÃO MANUAL DE PINTURA COM TINTA LÁTEX PVA EM PAREDES, DUAS DEMÃOS. AF_06/2014</t>
  </si>
  <si>
    <t xml:space="preserve"> 6.11.3 </t>
  </si>
  <si>
    <t xml:space="preserve"> 6.11.3.1 </t>
  </si>
  <si>
    <t xml:space="preserve"> 6.11.4 </t>
  </si>
  <si>
    <t xml:space="preserve"> 6.11.4.1 </t>
  </si>
  <si>
    <t xml:space="preserve"> 6.11.5 </t>
  </si>
  <si>
    <t xml:space="preserve"> 6.11.5.1 </t>
  </si>
  <si>
    <t xml:space="preserve"> 6.11.6 </t>
  </si>
  <si>
    <t xml:space="preserve"> 6.11.6.1 </t>
  </si>
  <si>
    <t xml:space="preserve"> 74245/001 </t>
  </si>
  <si>
    <t>PINTURA ACRILICA EM PISO CIMENTADO DUAS DEMAOS</t>
  </si>
  <si>
    <t xml:space="preserve"> 6.11.7 </t>
  </si>
  <si>
    <t xml:space="preserve"> 6.11.7.1 </t>
  </si>
  <si>
    <t xml:space="preserve"> 6.12 </t>
  </si>
  <si>
    <t>ACADEMIA AO AR LIVRE</t>
  </si>
  <si>
    <t xml:space="preserve"> 6.12.1 </t>
  </si>
  <si>
    <t xml:space="preserve"> 6.12.1.1 </t>
  </si>
  <si>
    <t xml:space="preserve"> 73924/002 </t>
  </si>
  <si>
    <t>PINTURA ESMALTE ACETINADO, DUAS DEMAOS, SOBRE SUPERFICIE METALICA</t>
  </si>
  <si>
    <t xml:space="preserve"> 6.12.2 </t>
  </si>
  <si>
    <t xml:space="preserve"> 6.12.2.1 </t>
  </si>
  <si>
    <t xml:space="preserve"> 6.13 </t>
  </si>
  <si>
    <t xml:space="preserve"> 6.13.1 </t>
  </si>
  <si>
    <t xml:space="preserve"> 6.14 </t>
  </si>
  <si>
    <t xml:space="preserve"> 6.14.1 </t>
  </si>
  <si>
    <t xml:space="preserve"> 6.15 </t>
  </si>
  <si>
    <t xml:space="preserve"> 6.15.1 </t>
  </si>
  <si>
    <t xml:space="preserve"> 7 </t>
  </si>
  <si>
    <t>ENTRADA DA UNIDADE</t>
  </si>
  <si>
    <t xml:space="preserve"> 7.1 </t>
  </si>
  <si>
    <t>FACHADA PRINCIPAL</t>
  </si>
  <si>
    <t xml:space="preserve"> 7.1.1 </t>
  </si>
  <si>
    <t>DEMOLIÇÕES</t>
  </si>
  <si>
    <t xml:space="preserve"> 7.1.1.1 </t>
  </si>
  <si>
    <t xml:space="preserve"> C1053 </t>
  </si>
  <si>
    <t>SEINFRA</t>
  </si>
  <si>
    <t>DEMOLIÇÃO DE ESTRUTURA METÁLICA INCLUSIVE TELHA METALICA</t>
  </si>
  <si>
    <t xml:space="preserve"> 7.1.2 </t>
  </si>
  <si>
    <t xml:space="preserve"> 7.1.2.1 </t>
  </si>
  <si>
    <t xml:space="preserve"> 87874 </t>
  </si>
  <si>
    <t>CHAPISCO APLICADO EM ALVENARIAS E ESTRUTURAS DE CONCRETO INTERNAS, COM ROLO PARA TEXTURA ACRÍLICA.  ARGAMASSA TRAÇO 1:4 E EMULSÃO POLIMÉRICA (ADESIVO) COM PREPARO EM BETONEIRA 400L. AF_06/2014</t>
  </si>
  <si>
    <t xml:space="preserve"> 7.1.2.2 </t>
  </si>
  <si>
    <t xml:space="preserve"> 7.1.3 </t>
  </si>
  <si>
    <t xml:space="preserve"> 7.1.3.1 </t>
  </si>
  <si>
    <t xml:space="preserve"> 7.1.3.2 </t>
  </si>
  <si>
    <t xml:space="preserve"> 87620 </t>
  </si>
  <si>
    <t>CONTRAPISO EM ARGAMASSA TRAÇO 1:4 (CIMENTO E AREIA), PREPARO MECÂNICO COM BETONEIRA 400 L, APLICADO EM ÁREAS SECAS SOBRE LAJE, ADERIDO, ESPESSURA 2CM. AF_06/2014</t>
  </si>
  <si>
    <t xml:space="preserve"> 7.1.3.3 </t>
  </si>
  <si>
    <t xml:space="preserve"> 87248 </t>
  </si>
  <si>
    <t>REVESTIMENTO CERÂMICO PARA PISO COM PLACAS TIPO ESMALTADA EXTRA DE DIMENSÕES 35X35 CM APLICADA EM AMBIENTES DE ÁREA MAIOR QUE 10 M2. AF_06/2014</t>
  </si>
  <si>
    <t xml:space="preserve"> 7.1.4 </t>
  </si>
  <si>
    <t xml:space="preserve"> 7.1.4.1 </t>
  </si>
  <si>
    <t xml:space="preserve"> 88495 </t>
  </si>
  <si>
    <t>APLICAÇÃO E LIXAMENTO DE MASSA LÁTEX EM PAREDES, UMA DEMÃO. AF_06/2014</t>
  </si>
  <si>
    <t xml:space="preserve"> 7.1.4.2 </t>
  </si>
  <si>
    <t xml:space="preserve"> 7.1.5 </t>
  </si>
  <si>
    <t xml:space="preserve"> 7.1.5.1 </t>
  </si>
  <si>
    <t xml:space="preserve"> 73753/001 </t>
  </si>
  <si>
    <t>IMPERMEABILIZACAO DE SUPERFICIE COM MANTA ASFALTICA PROTEGIDA COM FILME DE ALUMINIO GOFRADO (DE ESPESSURA 0,8MM), INCLUSA APLICACAO DE  EMULSAO ASFALTICA, E=3MM.</t>
  </si>
  <si>
    <t xml:space="preserve"> 7.1.5.2 </t>
  </si>
  <si>
    <t xml:space="preserve"> 98572 </t>
  </si>
  <si>
    <t>PROTEÇÃO MECÂNICA DE SUPERFICIE HORIZONTAL COM CONCRETO 15 MPA, E=5CM. AF_06/2018</t>
  </si>
  <si>
    <t xml:space="preserve"> 7.1.6 </t>
  </si>
  <si>
    <t xml:space="preserve"> 7.1.6.1 </t>
  </si>
  <si>
    <t xml:space="preserve"> 7.1.6.2 </t>
  </si>
  <si>
    <t xml:space="preserve"> 97590 </t>
  </si>
  <si>
    <t>LUMINÁRIA TIPO PLAFON REDONDO COM VIDRO FOSCO, DE SOBREPOR, COM 1 LÂMPADA DE 15 W - FORNECIMENTO E INSTALAÇÃO. AF_11/2017</t>
  </si>
  <si>
    <t xml:space="preserve"> 7.1.6.3 </t>
  </si>
  <si>
    <t xml:space="preserve"> 93143 </t>
  </si>
  <si>
    <t>PONTO DE TOMADA RESIDENCIAL INCLUINDO TOMADA 20A/250V, CAIXA ELÉTRICA, ELETRODUTO, CABO, RASGO, QUEBRA E CHUMBAMENTO. AF_01/2016</t>
  </si>
  <si>
    <t xml:space="preserve"> 7.1.7 </t>
  </si>
  <si>
    <t xml:space="preserve"> 7.1.7.1 </t>
  </si>
  <si>
    <t xml:space="preserve"> 4449 </t>
  </si>
  <si>
    <t xml:space="preserve"> 7.1.8 </t>
  </si>
  <si>
    <t>FACHADA</t>
  </si>
  <si>
    <t xml:space="preserve"> 7.1.8.1 </t>
  </si>
  <si>
    <t xml:space="preserve"> 5057 </t>
  </si>
  <si>
    <t xml:space="preserve"> 7.1.8.2 </t>
  </si>
  <si>
    <t xml:space="preserve"> 72111 </t>
  </si>
  <si>
    <t xml:space="preserve"> 7.1.8.3 </t>
  </si>
  <si>
    <t xml:space="preserve"> 040127 </t>
  </si>
  <si>
    <t>KG</t>
  </si>
  <si>
    <t xml:space="preserve"> 7.1.8.4 </t>
  </si>
  <si>
    <t xml:space="preserve"> 7.1.8.5 </t>
  </si>
  <si>
    <t>EXECUÇÃO DE ESTRUTURAS DE CONCRETO ARMADO CONVENCIONAL, FCK = 25 MPA. AF_01/2017-BASE ESTRUTURA DE ACM</t>
  </si>
  <si>
    <t xml:space="preserve"> 8 </t>
  </si>
  <si>
    <t>QUADRA POLIESPORTIVA</t>
  </si>
  <si>
    <t xml:space="preserve"> 8.1 </t>
  </si>
  <si>
    <t xml:space="preserve"> 8.1.1 </t>
  </si>
  <si>
    <t xml:space="preserve"> PIN-TRA-006 </t>
  </si>
  <si>
    <t>SETOP</t>
  </si>
  <si>
    <t>TRATAMENTO EM SUPERFÍCIE DE CONCRETO APARENTE, INCLUSIVE RASPAGEM, ESTUCAGEM E POLIMENTO COM DUAS (2) DEMÃOS DE VERNIZ ACRÍLICO</t>
  </si>
  <si>
    <t xml:space="preserve"> 8.1.2 </t>
  </si>
  <si>
    <t xml:space="preserve"> 3761 </t>
  </si>
  <si>
    <t xml:space="preserve"> 8.2 </t>
  </si>
  <si>
    <t xml:space="preserve"> 8.2.1 </t>
  </si>
  <si>
    <t xml:space="preserve"> 8.3 </t>
  </si>
  <si>
    <t xml:space="preserve"> 8.3.1 </t>
  </si>
  <si>
    <t xml:space="preserve"> 8.3.2 </t>
  </si>
  <si>
    <t xml:space="preserve"> 8.4 </t>
  </si>
  <si>
    <t xml:space="preserve"> 8.4.1 </t>
  </si>
  <si>
    <t xml:space="preserve"> 8.4.2 </t>
  </si>
  <si>
    <t xml:space="preserve"> 8.4.3 </t>
  </si>
  <si>
    <t xml:space="preserve"> 8.4.4 </t>
  </si>
  <si>
    <t xml:space="preserve"> 8.4.5 </t>
  </si>
  <si>
    <t xml:space="preserve"> 8.4.6 </t>
  </si>
  <si>
    <t xml:space="preserve"> 8.4.7 </t>
  </si>
  <si>
    <t xml:space="preserve"> 8387 </t>
  </si>
  <si>
    <t xml:space="preserve"> 8.4.8 </t>
  </si>
  <si>
    <t xml:space="preserve"> 86933 </t>
  </si>
  <si>
    <t xml:space="preserve"> 8.4.9 </t>
  </si>
  <si>
    <t xml:space="preserve"> 7215 </t>
  </si>
  <si>
    <t xml:space="preserve"> 8.4.10 </t>
  </si>
  <si>
    <t xml:space="preserve"> 2095 </t>
  </si>
  <si>
    <t xml:space="preserve"> 8.4.11 </t>
  </si>
  <si>
    <t xml:space="preserve"> 3424 </t>
  </si>
  <si>
    <t xml:space="preserve"> 8.4.12 </t>
  </si>
  <si>
    <t xml:space="preserve"> 9017 </t>
  </si>
  <si>
    <t xml:space="preserve"> 8.5 </t>
  </si>
  <si>
    <t xml:space="preserve"> 8.5.1 </t>
  </si>
  <si>
    <t xml:space="preserve"> 8.6 </t>
  </si>
  <si>
    <t xml:space="preserve"> 8.6.1 </t>
  </si>
  <si>
    <t xml:space="preserve"> 8.7 </t>
  </si>
  <si>
    <t xml:space="preserve"> 8.7.1 </t>
  </si>
  <si>
    <t xml:space="preserve"> 8.8 </t>
  </si>
  <si>
    <t xml:space="preserve"> 8.8.1 </t>
  </si>
  <si>
    <t xml:space="preserve"> C3858 </t>
  </si>
  <si>
    <t>DESMONTAGEM DE TELHAMENTO EM ESTRUTURAS METÁLICAS</t>
  </si>
  <si>
    <t xml:space="preserve"> 8.8.2 </t>
  </si>
  <si>
    <t xml:space="preserve"> 9836 </t>
  </si>
  <si>
    <t xml:space="preserve"> 8.9 </t>
  </si>
  <si>
    <t xml:space="preserve"> 8.9.1 </t>
  </si>
  <si>
    <t xml:space="preserve"> 95465 </t>
  </si>
  <si>
    <t>COBOGO CERAMICO (ELEMENTO VAZADO), 9X20X20CM, ASSENTADO COM ARGAMASSA TRACO 1:4 DE CIMENTO E AREIA</t>
  </si>
  <si>
    <t xml:space="preserve"> 10 </t>
  </si>
  <si>
    <t>DRENAGEM PLUVIAL</t>
  </si>
  <si>
    <t xml:space="preserve"> 10.1 </t>
  </si>
  <si>
    <t xml:space="preserve"> 83676 </t>
  </si>
  <si>
    <t>TUBO CONCRETO SIMPLES DN 300 MM PARA DRENAGEM - FORNECIMENTO E INSTALACAO INCLUSIVE ESCAVACAO MANUAL 1M3/M</t>
  </si>
  <si>
    <t xml:space="preserve"> 10.2 </t>
  </si>
  <si>
    <t xml:space="preserve"> 99257 </t>
  </si>
  <si>
    <t>CAIXA ENTERRADA HIDRÁULICA RETANGULAR EM ALVENARIA COM TIJOLOS CERÂMICOS MACIÇOS, DIMENSÕES INTERNAS: 1X1X0,6 M PARA REDE DE DRENAGEM. AF_12/2020</t>
  </si>
  <si>
    <t xml:space="preserve"> 73856/008 </t>
  </si>
  <si>
    <t>BOCA PARA BUEIRO DUPLO TUBULAR, DIAMETRO =0,80M, EM CONCRETO CICLOPICO, INCLUINDO FORMAS, ESCAVACAO, REATERRO E MATERIAIS, EXCLUINDO MATERIAL REATERRO JAZIDA E TRANSPORTE.</t>
  </si>
  <si>
    <t xml:space="preserve"> 89580 </t>
  </si>
  <si>
    <t>TUBO PVC, SÉRIE R, ÁGUA PLUVIAL, DN 150 MM, FORNECIDO E INSTALADO EM CONDUTORES VERTICAIS DE ÁGUAS PLUVIAIS. AF_12/2014</t>
  </si>
  <si>
    <t xml:space="preserve"> 93358 </t>
  </si>
  <si>
    <t>ESCAVAÇÃO MANUAL DE VALA COM PROFUNDIDADE MENOR OU IGUAL A 1,30 M. AF_02/2021</t>
  </si>
  <si>
    <t xml:space="preserve"> 94342 </t>
  </si>
  <si>
    <t>ATERRO MANUAL DE VALAS COM AREIA PARA ATERRO E COMPACTAÇÃO MECANIZADA. AF_05/2016</t>
  </si>
  <si>
    <t xml:space="preserve"> 83694 </t>
  </si>
  <si>
    <t>RECOMPOSICAO DE PAVIMENTACAO TIPO BLOKRET SOBRE COLCHAO DE AREIA COM REAPROVEITAMENTO DE MATERIAL</t>
  </si>
  <si>
    <t xml:space="preserve"> 92394 </t>
  </si>
  <si>
    <t>EXECUÇÃO DE PAVIMENTO EM PISO INTERTRAVADO, COM BLOCO SEXTAVADO DE 25 X 25 CM, ESPESSURA 8 CM. AF_12/2015</t>
  </si>
  <si>
    <t>LIMPEZA DA OBRA</t>
  </si>
  <si>
    <t xml:space="preserve"> 9537 </t>
  </si>
  <si>
    <t>LIMPEZA FINAL DA OBRA</t>
  </si>
  <si>
    <t xml:space="preserve"> 10033 </t>
  </si>
  <si>
    <t>Total sem BDI</t>
  </si>
  <si>
    <t>Total do BDI</t>
  </si>
  <si>
    <t>Total Geral</t>
  </si>
  <si>
    <t xml:space="preserve"> SERVIÇOS DE PINTURA, REPAROS DA UNIDADE E AMPLIAÇÃO COZINHA NO SESI BACABAL</t>
  </si>
  <si>
    <t>SESI-SERVIÇO SOCIAL DA INDUSTRIA</t>
  </si>
  <si>
    <t>ENCARGOS SOCIAIS DESONERADOS</t>
  </si>
  <si>
    <t>HORISTA=84,19%</t>
  </si>
  <si>
    <t>MENSALISTA=48,08%</t>
  </si>
  <si>
    <t xml:space="preserve">B.D.I.PADRÃO =25,00%                  </t>
  </si>
  <si>
    <t>RETIRADA MANUAL DE BLOCOS PRÉ-MOLDADOS DE CONCRETO (BLOKRET), INCLUSIVE EMPILHAMENTO PARA REAPROVEITAMENTO</t>
  </si>
  <si>
    <t>INFRAESTRUTURA</t>
  </si>
  <si>
    <t>SUPERESTRUTURA</t>
  </si>
  <si>
    <t>VERGA E CONTRAVERGA</t>
  </si>
  <si>
    <t>CINTAS DE AMARRAÇÃO</t>
  </si>
  <si>
    <t>REVESTIMENTO</t>
  </si>
  <si>
    <t>REVESTIMENTO CERÂMICO PARA PAREDE, 10 X 10 CM, ELIZABETH, LINHA LUX CARDINAL, APLICADO COM ARGAMASSA INDUSTRIALIZADA AC-II, REJUNTADO, EXCLUSIVE REGULARIZAÇÃO DE BASE OU EMBOÇO - REV 04</t>
  </si>
  <si>
    <t>PAVIMENTAÇÃO</t>
  </si>
  <si>
    <t>PISO INTERNO</t>
  </si>
  <si>
    <t>CALÇADA</t>
  </si>
  <si>
    <t>ESQUADRIAS</t>
  </si>
  <si>
    <t>INSTALAÇÕES HIDRO-SANITÁRIAS</t>
  </si>
  <si>
    <t>PONTO DE ESGOTO COM TUBO DE PVC RÍGIDO SOLDÁVEL DE  Ø 50 MM (PIAS DE COZINHA, MÁQUINAS DE LAVAR, ETC...)</t>
  </si>
  <si>
    <t>PONTO DE ESGOTO COM TUBO DE PVC RÍGIDO SOLDÁVEL DE  Ø 40 MM (LAVATÓRIOS, MICTÓRIOS, RALOS SIFONADOS, ETC...)</t>
  </si>
  <si>
    <t>RALO SIFONADO EM PVC D = 100 MM ALTURA REGULÁVEL, SAÍDA 40 MM, COM GRELHA REDONDA ACABAMENTO CROMADO</t>
  </si>
  <si>
    <t>PONTO DE ESGOTO COM TUBO DE PVC RÍGIDO SOLDÁVEL DE  Ø 75 MM</t>
  </si>
  <si>
    <t>JUNÇÃO INVERTIDA EM PVC RÍGIDO SOLDÁVEL, PARA ESGOTO PRIMÁRIO, DIÂM = 75 X 75MM</t>
  </si>
  <si>
    <t>JUNÇÃO INVERTIDA EM PVC RÍGIDO SOLDÁVEL, PARA ESGOTO PRIMÁRIO, DIÂM = 75 X 50MM</t>
  </si>
  <si>
    <t>CURVA 45° CURTA EM PVC RÍGIDO SOLDÁVEL, DIÂM = 100MM</t>
  </si>
  <si>
    <t>CAIXA DE GORDURA  0.60 X 0.60 X 0.60M</t>
  </si>
  <si>
    <t>INSTALAÇÕES ELÉTRICAS</t>
  </si>
  <si>
    <t>LUMINÁRIA HERMÉTICA SOBREPOR PARA FLUORESCENTE TUBULAR T5, 2X14/24W, IP66, REF.: E-73, DA ABALUX OU SIMILAR</t>
  </si>
  <si>
    <t>FORNECIMENTO E INSTALAÇÃO DE ELETROCALHA PERFURADA 200 X 100 X 3000 MM (REF. MOPA OU SIMILAR)</t>
  </si>
  <si>
    <t>CLIMATIZAÇÃO</t>
  </si>
  <si>
    <t>FORNECIMENTO E INSTALAÇÃO DE TUBULAÇÃO EM COBRE P/ INTERLIGAÇÃO DO CONDENSADOR AO EVAPORADOR, INCLUSIVE ISOLAMENTO, ALIMENTAÇÃO ELÉTRICA, CONEXÕES E FIXAÇÕES, P/ CONDICIONADORES DE AR SPLIT SYSTEM ATÉ 48.000 BTU.</t>
  </si>
  <si>
    <t>FORRO</t>
  </si>
  <si>
    <t>FORRO DE PVC,  EM PLACAS 1,25 X 0,625, COR BRANCA OU PALHA, MARCA MEDABIL OU SIMILAR, INCLUSIVE ESTRUTURA DE FIXAÇÃO (PERFÍS), INSTALADO</t>
  </si>
  <si>
    <t>COBERTURA</t>
  </si>
  <si>
    <t>COMPLEMENTOS</t>
  </si>
  <si>
    <t>BANCADA COZINHA (SOBREMESAS)</t>
  </si>
  <si>
    <t>BANCADA EM AÇO INOX - 304, DIMENSÕES 2,13 X 0,60M C/ 02 CUBAS 50X40X25CM, RODOPIA 10CM, CONCRETADA, INCLUSIVE VÁLVULA, SIFÃO CROMADOS, EXCLUSIVE TORNEIRA</t>
  </si>
  <si>
    <t>EXAUSTÃO</t>
  </si>
  <si>
    <t>DUTO DESCARGA EXAUSTAO CHAPA ACO GALV.NO.26 - KG/M2</t>
  </si>
  <si>
    <t>BLOCO INFANTIL</t>
  </si>
  <si>
    <t>SALAS DE AULA</t>
  </si>
  <si>
    <t>DEMOLIÇÃO DE REVESTIMENTO CERÂMICO OU AZULEJO</t>
  </si>
  <si>
    <t>CIRCULAÇÃO E ÁREAS EXTERNAS</t>
  </si>
  <si>
    <t>BLOCO ADMINISTRATIVO</t>
  </si>
  <si>
    <t>SALAS</t>
  </si>
  <si>
    <t>BANHEIROS</t>
  </si>
  <si>
    <t>BLOCO ÁREA DE RECREAÇÃO</t>
  </si>
  <si>
    <t>CANTINA</t>
  </si>
  <si>
    <t>CIRCULAÇÃO</t>
  </si>
  <si>
    <t>ÁREAS EXTERNAS</t>
  </si>
  <si>
    <t>BLOCO ENSINO FUNDAMENTAL</t>
  </si>
  <si>
    <t>FACHADA/MURO</t>
  </si>
  <si>
    <t>OUTROS</t>
  </si>
  <si>
    <t>GRADIL</t>
  </si>
  <si>
    <t>PORTAS</t>
  </si>
  <si>
    <t>PORTÕES</t>
  </si>
  <si>
    <t>CIRCULAÇÃO (ÁREA DE APOIO)</t>
  </si>
  <si>
    <t>REJUNTAMENTO DE PISO EM PEDRA CARIRI</t>
  </si>
  <si>
    <t>PORTÃO</t>
  </si>
  <si>
    <t>PISO DA RAMPA</t>
  </si>
  <si>
    <t>CORRIMÃO DA RAMPA</t>
  </si>
  <si>
    <t>APARELHOS DE GINÁSTICA</t>
  </si>
  <si>
    <t>MURO LATERAL</t>
  </si>
  <si>
    <t>MURETA</t>
  </si>
  <si>
    <t>PINTURA</t>
  </si>
  <si>
    <t>REVESTIMENTOS</t>
  </si>
  <si>
    <t>PAVIMETAÇÃO</t>
  </si>
  <si>
    <t>FORRO DE PVC, EM RÉGUAS DE 10 OU 20 CM, APLICADO,  INCLUSIVE ESTRUTURA PARA FIXAÇÃO (PERFIS EM PVC) MARCA ARAFORROS OU SIMILAR, INSTALADO</t>
  </si>
  <si>
    <t>REVESTIMENTO METÁLICO EM ALUMÍNIO COMPOSTO (ALUCOBOND), E=0,3MM, PINTURA KAYNAR 500 COMPOSTA POR SEIS CAMADAS,  INCLUSIVE ESTRUTURA METÁLICA AUXILIAR EM PERFIL DE VIGA "U" DE 2" - FORNECIMENTO E MONTAGEM</t>
  </si>
  <si>
    <t>CHAPA DE ACO 1/4"" (49,797 KG/M2)</t>
  </si>
  <si>
    <t>PISO DA QUADRA</t>
  </si>
  <si>
    <t>PINTURA DE ACABAMENTO COM APLICAÇÃO DE FUNDO PREPARADOR EPOXI, 01 DEMÃO DE MASSA EPOXI E 02 DEMÃOS DE TINTA ESMALTE EPOXI BRANCO, E = 35 MICRA P/ DEMÃO - R1</t>
  </si>
  <si>
    <t>CIRCULAÇÃO E ARQUIBANCADA</t>
  </si>
  <si>
    <t>DEPÓSITO</t>
  </si>
  <si>
    <t>VESTIÁRIOS</t>
  </si>
  <si>
    <t>REMOÇÃO DE BANCADA DE GRANITO (OU MARMORE)</t>
  </si>
  <si>
    <t>REMOÇÃO DE METAIS SANITÁRIOS (TORNEIRA, REGISTROS, CHUVEIROS, ETC.)</t>
  </si>
  <si>
    <t>REMOÇÃO DE VASO SANITÁRIO</t>
  </si>
  <si>
    <t>CHUVEIRO EM AÇO ANTI-VANDALISMO</t>
  </si>
  <si>
    <t>VASO SANITARIO C/CAIXA DE DESCARGA ACOPLADA, C/SAÍDA HORIZONTAL, LINHA RAVENA, DECA OU SIMILAR, INCLUSIVE ASSENTO ASTRA TPK OU SIMILAR, CONJ. DE FIXAÇÃO DECA SP13 OU SIMILAR, ANEL DE VEDAÇÃO E ENGATE PLÁSTICO</t>
  </si>
  <si>
    <t>PAREDES EXTERNAS</t>
  </si>
  <si>
    <t>FECHAMENTO LATERAL COM TELHA EM AÇO GALVALUME, SIMPLES, TRAPEZOIDAL, NÃO PINTADA, TP40, E=0,65MM, ISOESTE OU SIMILAR</t>
  </si>
  <si>
    <t>VEDAÇÃO</t>
  </si>
  <si>
    <t>RETIRADA DE ENTULHO DA OBRA UTILIZANDO CAIXA COLETORA CAPACIDADE 5 M3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</si>
  <si>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</si>
  <si>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</si>
  <si>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</si>
  <si>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</si>
  <si>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</si>
  <si>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</si>
  <si>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</si>
  <si>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</si>
  <si>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</si>
  <si>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</si>
  <si>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</si>
  <si>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</si>
  <si>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</si>
  <si>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</si>
  <si>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</si>
  <si>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</si>
  <si>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</si>
  <si>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</si>
  <si>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</si>
  <si>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</si>
  <si>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</si>
  <si>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</si>
  <si>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</si>
  <si>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</si>
  <si>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</si>
  <si>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</si>
  <si>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</si>
  <si>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</si>
  <si>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</si>
  <si>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</si>
  <si>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</si>
  <si>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</si>
  <si>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</si>
  <si>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</si>
  <si>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</si>
  <si>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</si>
  <si>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</si>
  <si>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</si>
  <si>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</si>
  <si>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</si>
  <si>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</si>
  <si>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</si>
  <si>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</si>
  <si>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</si>
  <si>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</si>
  <si>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</si>
  <si>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</si>
  <si>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</si>
  <si>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</si>
  <si>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</si>
  <si>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</si>
  <si>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</si>
  <si>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</si>
  <si>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</si>
  <si>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</si>
  <si>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</si>
  <si>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</si>
  <si>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</si>
  <si>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</si>
  <si>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</si>
  <si>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</si>
  <si>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</si>
  <si>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</si>
  <si>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</si>
  <si>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</si>
  <si>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</si>
  <si>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</si>
  <si>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</si>
  <si>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</si>
  <si>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</si>
  <si>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</si>
  <si>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</si>
  <si>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</si>
  <si>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</si>
  <si>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</si>
  <si>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</si>
  <si>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</si>
  <si>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</si>
  <si>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</si>
  <si>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</si>
  <si>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</si>
  <si>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</si>
  <si>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</si>
  <si>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</si>
  <si>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</si>
  <si>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</si>
  <si>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</si>
  <si>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</si>
  <si>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</si>
  <si>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</si>
  <si>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</si>
  <si>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</si>
  <si>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</si>
  <si>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</si>
  <si>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</si>
  <si>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</si>
  <si>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</si>
  <si>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Descrição</t>
  </si>
  <si>
    <t xml:space="preserve"> 9 </t>
  </si>
  <si>
    <t xml:space="preserve"> 9.1 </t>
  </si>
  <si>
    <t xml:space="preserve"> 9.2 </t>
  </si>
  <si>
    <t xml:space="preserve"> 9.3 </t>
  </si>
  <si>
    <t xml:space="preserve"> 9.4 </t>
  </si>
  <si>
    <t xml:space="preserve"> 9.5 </t>
  </si>
  <si>
    <t xml:space="preserve"> 9.6 </t>
  </si>
  <si>
    <t xml:space="preserve"> 9.7 </t>
  </si>
  <si>
    <t xml:space="preserve"> 9.8 </t>
  </si>
  <si>
    <t xml:space="preserve"> 9.9 </t>
  </si>
  <si>
    <t xml:space="preserve"> 1.3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</si>
  <si>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</si>
  <si>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</si>
  <si>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1.4 </t>
  </si>
  <si>
    <t xml:space="preserve"> 012158 </t>
  </si>
  <si>
    <t xml:space="preserve"> 1.5 </t>
  </si>
  <si>
    <t xml:space="preserve"> 74209/001 </t>
  </si>
  <si>
    <t>PLACA DE OBRA EM CHAPA DE ACO GALVANIZADO</t>
  </si>
  <si>
    <t xml:space="preserve"> 98557 </t>
  </si>
  <si>
    <t>IMPERMEABILIZAÇÃO DE SUPERFÍCIE COM EMULSÃO ASFÁLTICA, 2 DEMÃOS AF_06/2018</t>
  </si>
  <si>
    <t>TELHAMENTO COM TELHA ONDULADA DE FIBROCIMENTO E = 8 MM, COM RECOBRIMENTO LATERAL DE 1/4 DE ONDA PARA TELHADO COM INCLINAÇÃO MAIOR QUE 10°, COM ATÉ 2 ÁGUAS, INCLUSO IÇAMENTO. AF_07/2019</t>
  </si>
  <si>
    <t xml:space="preserve"> 6.1.2.2 </t>
  </si>
  <si>
    <t xml:space="preserve"> 053888 </t>
  </si>
  <si>
    <t>FOSSA SEPTICA DE POLIETILENO ALTA DENSIDADE 5000L NBR 7229</t>
  </si>
  <si>
    <t xml:space="preserve"> 6.11.1.3 </t>
  </si>
  <si>
    <t xml:space="preserve"> C1863 </t>
  </si>
  <si>
    <t xml:space="preserve"> 6.11.1.4 </t>
  </si>
  <si>
    <t xml:space="preserve"> 022755 </t>
  </si>
  <si>
    <t>RETIRADA PISO PEDRA CARIRI</t>
  </si>
  <si>
    <t xml:space="preserve"> 6.13.2 </t>
  </si>
  <si>
    <t xml:space="preserve"> 6.13.3 </t>
  </si>
  <si>
    <t xml:space="preserve"> 87465 </t>
  </si>
  <si>
    <t>ALVENARIA DE VEDAÇÃO DE BLOCOS VAZADOS DE CONCRETO DE 9X19X39CM (ESPESSURA 9CM) DE PAREDES COM ÁREA LÍQUIDA MAIOR OU IGUAL A 6M² COM VÃOS E ARGAMASSA DE ASSENTAMENTO COM PREPARO EM BETONEIRA. AF_06/2014</t>
  </si>
  <si>
    <t xml:space="preserve"> 6.13.4 </t>
  </si>
  <si>
    <t xml:space="preserve"> 6.13.5 </t>
  </si>
  <si>
    <t>ESTRUTURA METALICA EM TRELICAS, VAO LIVRE DE 15M, FORNECIMENTO E MONTAGEM, NAO SENDO CONSIDERADOS OS FECHAMENTOS METALICOS, AS COLUNAS, OS SERVICOS GERAIS EM ALVENARIA E CONCRETO, AS TELHAS DE COBERTURA E A PINTURA DE ACABAMENTO</t>
  </si>
  <si>
    <t xml:space="preserve"> 8.4.13 </t>
  </si>
  <si>
    <t xml:space="preserve"> 190324 </t>
  </si>
  <si>
    <t>TORNEIRA P/ LAVATORIO MESA BICA BAIXA PRESSMATIC COMPACT</t>
  </si>
  <si>
    <t>PAVIMENTAÇÃO UNIDADE</t>
  </si>
  <si>
    <t xml:space="preserve"> 18 </t>
  </si>
  <si>
    <t xml:space="preserve"> 170135 </t>
  </si>
  <si>
    <t>PORCELANATO 45X45CM BOLD MOZART ICE FOSCO ELIANE</t>
  </si>
  <si>
    <t xml:space="preserve"> 10.3 </t>
  </si>
  <si>
    <t xml:space="preserve"> 72136 </t>
  </si>
  <si>
    <t>PISO INDUSTRIAL DE ALTA RESISTENCIA, ESPESSURA 8MM, INCLUSO JUNTAS DE DILATACAO PLASTICAS E POLIMENTO MECANIZADO</t>
  </si>
  <si>
    <t xml:space="preserve"> 11 </t>
  </si>
  <si>
    <t>SITEMA SANITARIO</t>
  </si>
  <si>
    <t xml:space="preserve"> 11.1 </t>
  </si>
  <si>
    <t xml:space="preserve"> 11076 </t>
  </si>
  <si>
    <t xml:space="preserve"> 11.2 </t>
  </si>
  <si>
    <t xml:space="preserve"> 9960 </t>
  </si>
  <si>
    <t xml:space="preserve"> 11.3 </t>
  </si>
  <si>
    <t xml:space="preserve"> 12 </t>
  </si>
  <si>
    <t xml:space="preserve"> 12.1 </t>
  </si>
  <si>
    <t xml:space="preserve"> 12.2 </t>
  </si>
  <si>
    <t>ALUGUEL MENSAL CONTAINER-ALMOXARIFADO-6,0X2,4M</t>
  </si>
  <si>
    <t>PEDRA CARIRI ESP.= 2CM, C/ ARGAMASSA MISTA DE CIMENTO CAL HIDRATADA E AREIA</t>
  </si>
  <si>
    <t>BANCADA DE MÁRMORE SINTÉTICO 120 X 60CM, COM CUBA INTEGRADA, INCLUSO SIFÃO TIPO GARRAFA EM PVC E VÁLVULA EM PLÁSTICO CROMADO TIPO AMERICANA, PADRÃO POPULAR - FORNECIMENTO E INSTALAÇÃO. AF_12/2013</t>
  </si>
  <si>
    <t>DEMOLIÇÃO DE PISO CERÂMICO OU LADRILHO</t>
  </si>
  <si>
    <t>FOSSA SÉPTICA EM CONCRETO ARMADO, DIMENSÕES INTERNAS 1,35 X 2,70 X 1,50M</t>
  </si>
  <si>
    <t>SUMIDOURO PRE-MOLDADO DE CONCRETO - 06 ANEIS, Ø=1,00M E H=0,50M CADA ANEL (1,00 X 3,00M)</t>
  </si>
  <si>
    <t>DATA REFERÊNCIA TÉCNICA: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</si>
</sst>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31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"/>
      <family val="2"/>
    </font>
    <font>
      <b/>
      <sz val="12"/>
      <name val="Arial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0" fillId="0" borderId="3" xfId="0" applyFill="1" applyBorder="1"/>
    <xf numFmtId="49" fontId="0" fillId="0" borderId="0" xfId="0" applyNumberFormat="1" applyFill="1"/>
    <xf numFmtId="0" fontId="10" fillId="0" borderId="0" xfId="2" applyFont="1" applyFill="1" applyBorder="1" applyAlignment="1">
      <alignment vertical="center"/>
    </xf>
    <xf numFmtId="44" fontId="11" fillId="0" borderId="0" xfId="1" applyFont="1" applyFill="1"/>
    <xf numFmtId="0" fontId="9" fillId="0" borderId="0" xfId="0" applyFont="1" applyFill="1"/>
    <xf numFmtId="2" fontId="12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8" fillId="0" borderId="0" xfId="1" applyFont="1" applyFill="1"/>
    <xf numFmtId="2" fontId="13" fillId="0" borderId="0" xfId="0" applyNumberFormat="1" applyFont="1" applyFill="1" applyAlignment="1">
      <alignment wrapText="1"/>
    </xf>
    <xf numFmtId="44" fontId="13" fillId="0" borderId="0" xfId="1" applyFont="1" applyFill="1" applyAlignment="1">
      <alignment wrapText="1"/>
    </xf>
    <xf numFmtId="0" fontId="8" fillId="0" borderId="0" xfId="0" applyFont="1" applyFill="1"/>
    <xf numFmtId="2" fontId="0" fillId="0" borderId="0" xfId="0" applyNumberFormat="1" applyFill="1"/>
    <xf numFmtId="44" fontId="15" fillId="0" borderId="0" xfId="1" applyFont="1" applyFill="1" applyAlignment="1">
      <alignment horizontal="center"/>
    </xf>
    <xf numFmtId="0" fontId="16" fillId="0" borderId="0" xfId="2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2" fontId="0" fillId="0" borderId="0" xfId="0" applyNumberFormat="1"/>
    <xf numFmtId="44" fontId="0" fillId="0" borderId="0" xfId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3" fillId="0" borderId="0" xfId="0" applyFont="1" applyFill="1" applyAlignment="1">
      <alignment wrapText="1"/>
    </xf>
    <xf numFmtId="49" fontId="0" fillId="0" borderId="0" xfId="0" applyNumberFormat="1"/>
    <xf numFmtId="0" fontId="8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0" fontId="17" fillId="0" borderId="0" xfId="0" applyFont="1"/>
    <xf numFmtId="0" fontId="1" fillId="0" borderId="0" xfId="3"/>
    <xf numFmtId="49" fontId="19" fillId="2" borderId="7" xfId="3" applyNumberFormat="1" applyFont="1" applyFill="1" applyBorder="1" applyAlignment="1">
      <alignment horizontal="center" vertical="center"/>
    </xf>
    <xf numFmtId="49" fontId="19" fillId="2" borderId="0" xfId="3" applyNumberFormat="1" applyFont="1" applyFill="1" applyBorder="1" applyAlignment="1">
      <alignment horizontal="center" vertical="center"/>
    </xf>
    <xf numFmtId="165" fontId="22" fillId="0" borderId="13" xfId="3" applyNumberFormat="1" applyFont="1" applyFill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/>
    </xf>
    <xf numFmtId="0" fontId="21" fillId="0" borderId="4" xfId="3" applyFont="1" applyFill="1" applyBorder="1" applyAlignment="1">
      <alignment vertical="center"/>
    </xf>
    <xf numFmtId="10" fontId="21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2" fillId="0" borderId="19" xfId="4" applyNumberFormat="1" applyFont="1" applyBorder="1" applyAlignment="1">
      <alignment horizontal="center" vertical="center"/>
    </xf>
    <xf numFmtId="0" fontId="21" fillId="0" borderId="20" xfId="3" applyFont="1" applyFill="1" applyBorder="1" applyAlignment="1">
      <alignment vertical="center"/>
    </xf>
    <xf numFmtId="10" fontId="21" fillId="0" borderId="22" xfId="4" applyNumberFormat="1" applyFont="1" applyBorder="1" applyAlignment="1" applyProtection="1">
      <alignment horizontal="center" vertical="center"/>
      <protection locked="0"/>
    </xf>
    <xf numFmtId="0" fontId="21" fillId="0" borderId="7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166" fontId="23" fillId="0" borderId="0" xfId="4" applyNumberFormat="1" applyFont="1" applyBorder="1" applyAlignment="1">
      <alignment vertical="center"/>
    </xf>
    <xf numFmtId="0" fontId="16" fillId="0" borderId="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10" fontId="16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44" fontId="16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5" fillId="0" borderId="32" xfId="0" applyFont="1" applyBorder="1"/>
    <xf numFmtId="0" fontId="25" fillId="0" borderId="33" xfId="0" applyFont="1" applyBorder="1"/>
    <xf numFmtId="0" fontId="0" fillId="0" borderId="34" xfId="0" applyBorder="1"/>
    <xf numFmtId="0" fontId="9" fillId="5" borderId="35" xfId="0" applyFont="1" applyFill="1" applyBorder="1"/>
    <xf numFmtId="0" fontId="9" fillId="5" borderId="36" xfId="0" applyFont="1" applyFill="1" applyBorder="1"/>
    <xf numFmtId="0" fontId="26" fillId="5" borderId="37" xfId="0" applyFont="1" applyFill="1" applyBorder="1" applyAlignment="1">
      <alignment horizontal="center"/>
    </xf>
    <xf numFmtId="0" fontId="9" fillId="0" borderId="35" xfId="0" applyFont="1" applyFill="1" applyBorder="1"/>
    <xf numFmtId="10" fontId="9" fillId="0" borderId="37" xfId="5" applyNumberFormat="1" applyFont="1" applyFill="1" applyBorder="1" applyAlignment="1">
      <alignment horizontal="center"/>
    </xf>
    <xf numFmtId="0" fontId="25" fillId="0" borderId="34" xfId="0" applyFont="1" applyBorder="1"/>
    <xf numFmtId="10" fontId="25" fillId="0" borderId="37" xfId="5" applyNumberFormat="1" applyFont="1" applyFill="1" applyBorder="1" applyAlignment="1">
      <alignment horizontal="center"/>
    </xf>
    <xf numFmtId="10" fontId="9" fillId="5" borderId="37" xfId="0" applyNumberFormat="1" applyFont="1" applyFill="1" applyBorder="1" applyAlignment="1">
      <alignment horizontal="center"/>
    </xf>
    <xf numFmtId="10" fontId="9" fillId="0" borderId="37" xfId="0" applyNumberFormat="1" applyFont="1" applyFill="1" applyBorder="1" applyAlignment="1">
      <alignment horizontal="center"/>
    </xf>
    <xf numFmtId="0" fontId="27" fillId="0" borderId="35" xfId="0" applyFont="1" applyFill="1" applyBorder="1"/>
    <xf numFmtId="10" fontId="25" fillId="0" borderId="37" xfId="0" applyNumberFormat="1" applyFont="1" applyFill="1" applyBorder="1" applyAlignment="1">
      <alignment horizontal="center"/>
    </xf>
    <xf numFmtId="0" fontId="27" fillId="0" borderId="35" xfId="0" applyFont="1" applyFill="1" applyBorder="1" applyAlignment="1">
      <alignment wrapText="1"/>
    </xf>
    <xf numFmtId="0" fontId="0" fillId="0" borderId="38" xfId="0" applyBorder="1"/>
    <xf numFmtId="0" fontId="9" fillId="0" borderId="39" xfId="0" applyFont="1" applyFill="1" applyBorder="1"/>
    <xf numFmtId="10" fontId="25" fillId="0" borderId="4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right" vertical="top" wrapText="1"/>
    </xf>
    <xf numFmtId="164" fontId="3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right" vertical="top" wrapText="1"/>
    </xf>
    <xf numFmtId="0" fontId="28" fillId="0" borderId="0" xfId="0" applyFont="1" applyFill="1" applyBorder="1"/>
    <xf numFmtId="0" fontId="29" fillId="0" borderId="0" xfId="0" applyFont="1" applyFill="1"/>
    <xf numFmtId="0" fontId="10" fillId="0" borderId="0" xfId="0" applyFont="1" applyFill="1" applyAlignment="1">
      <alignment wrapText="1"/>
    </xf>
    <xf numFmtId="0" fontId="14" fillId="0" borderId="0" xfId="0" applyFont="1" applyFill="1"/>
    <xf numFmtId="0" fontId="30" fillId="0" borderId="4" xfId="0" applyFont="1" applyFill="1" applyBorder="1" applyAlignment="1">
      <alignment horizontal="center" vertical="top" wrapText="1"/>
    </xf>
    <xf numFmtId="0" fontId="28" fillId="0" borderId="0" xfId="0" applyFont="1"/>
    <xf numFmtId="0" fontId="5" fillId="0" borderId="4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left" wrapText="1"/>
    </xf>
    <xf numFmtId="0" fontId="14" fillId="0" borderId="0" xfId="0" applyFont="1" applyFill="1" applyAlignment="1">
      <alignment vertical="top" wrapText="1"/>
    </xf>
    <xf numFmtId="44" fontId="14" fillId="0" borderId="0" xfId="1" applyFont="1" applyFill="1" applyAlignment="1">
      <alignment vertical="top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22" fillId="0" borderId="25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0" fontId="22" fillId="0" borderId="2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16" fillId="0" borderId="25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27" xfId="3" applyFont="1" applyBorder="1" applyAlignment="1">
      <alignment horizontal="center" vertical="center" wrapText="1"/>
    </xf>
    <xf numFmtId="0" fontId="16" fillId="0" borderId="28" xfId="3" applyFont="1" applyBorder="1" applyAlignment="1">
      <alignment horizontal="center" vertical="center" wrapText="1"/>
    </xf>
    <xf numFmtId="10" fontId="24" fillId="4" borderId="26" xfId="3" applyNumberFormat="1" applyFont="1" applyFill="1" applyBorder="1" applyAlignment="1">
      <alignment horizontal="center" vertical="center"/>
    </xf>
    <xf numFmtId="10" fontId="24" fillId="4" borderId="29" xfId="3" applyNumberFormat="1" applyFont="1" applyFill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left" vertical="center"/>
    </xf>
    <xf numFmtId="10" fontId="21" fillId="0" borderId="22" xfId="4" applyNumberFormat="1" applyFont="1" applyBorder="1" applyAlignment="1" applyProtection="1">
      <alignment horizontal="center" vertical="center"/>
      <protection locked="0"/>
    </xf>
    <xf numFmtId="10" fontId="21" fillId="0" borderId="24" xfId="4" applyNumberFormat="1" applyFont="1" applyBorder="1" applyAlignment="1" applyProtection="1">
      <alignment horizontal="center" vertical="center"/>
      <protection locked="0"/>
    </xf>
    <xf numFmtId="0" fontId="22" fillId="0" borderId="17" xfId="3" applyFont="1" applyFill="1" applyBorder="1" applyAlignment="1">
      <alignment horizontal="right" vertical="center"/>
    </xf>
    <xf numFmtId="0" fontId="22" fillId="0" borderId="18" xfId="3" applyFont="1" applyFill="1" applyBorder="1" applyAlignment="1">
      <alignment horizontal="right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justify" vertical="center" wrapText="1"/>
    </xf>
    <xf numFmtId="0" fontId="22" fillId="0" borderId="15" xfId="3" applyFont="1" applyFill="1" applyBorder="1" applyAlignment="1">
      <alignment horizontal="justify" vertical="center" wrapText="1"/>
    </xf>
    <xf numFmtId="49" fontId="19" fillId="4" borderId="5" xfId="3" applyNumberFormat="1" applyFont="1" applyFill="1" applyBorder="1" applyAlignment="1">
      <alignment horizontal="center" vertical="center"/>
    </xf>
    <xf numFmtId="49" fontId="19" fillId="4" borderId="6" xfId="3" applyNumberFormat="1" applyFont="1" applyFill="1" applyBorder="1" applyAlignment="1">
      <alignment horizontal="center" vertical="center"/>
    </xf>
    <xf numFmtId="49" fontId="19" fillId="4" borderId="8" xfId="3" applyNumberFormat="1" applyFont="1" applyFill="1" applyBorder="1" applyAlignment="1">
      <alignment horizontal="center" vertical="center"/>
    </xf>
    <xf numFmtId="0" fontId="20" fillId="0" borderId="9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1" fillId="0" borderId="5" xfId="3" applyFont="1" applyBorder="1" applyAlignment="1">
      <alignment vertical="center"/>
    </xf>
    <xf numFmtId="0" fontId="21" fillId="0" borderId="6" xfId="3" applyFont="1" applyBorder="1" applyAlignment="1">
      <alignment vertical="center"/>
    </xf>
    <xf numFmtId="0" fontId="21" fillId="0" borderId="5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14" fillId="3" borderId="0" xfId="0" applyFont="1" applyFill="1" applyAlignment="1">
      <alignment vertical="top" wrapText="1"/>
    </xf>
    <xf numFmtId="10" fontId="18" fillId="3" borderId="0" xfId="0" applyNumberFormat="1" applyFont="1" applyFill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2" fontId="4" fillId="0" borderId="4" xfId="0" applyNumberFormat="1" applyFont="1" applyFill="1" applyBorder="1" applyAlignment="1">
      <alignment horizontal="right"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44" fontId="2" fillId="0" borderId="4" xfId="1" applyFont="1" applyFill="1" applyBorder="1" applyAlignment="1">
      <alignment horizontal="right" vertical="top" wrapText="1"/>
    </xf>
    <xf numFmtId="44" fontId="3" fillId="0" borderId="4" xfId="1" applyFont="1" applyFill="1" applyBorder="1" applyAlignment="1">
      <alignment horizontal="left" vertical="top" wrapText="1"/>
    </xf>
    <xf numFmtId="44" fontId="3" fillId="0" borderId="4" xfId="1" applyFont="1" applyFill="1" applyBorder="1" applyAlignment="1">
      <alignment horizontal="right" vertical="top" wrapText="1"/>
    </xf>
    <xf numFmtId="44" fontId="4" fillId="0" borderId="4" xfId="1" applyFont="1" applyFill="1" applyBorder="1" applyAlignment="1">
      <alignment horizontal="right" vertical="top" wrapText="1"/>
    </xf>
    <xf numFmtId="44" fontId="6" fillId="0" borderId="4" xfId="1" applyFont="1" applyFill="1" applyBorder="1" applyAlignment="1">
      <alignment horizontal="center" vertical="top" wrapText="1"/>
    </xf>
  </cellXfs>
  <cellStyles count="6">
    <cellStyle name="Moeda" xfId="1" builtinId="4"/>
    <cellStyle name="Normal" xfId="0" builtinId="0"/>
    <cellStyle name="Normal 2 2 2" xfId="3"/>
    <cellStyle name="Normal 3" xfId="2"/>
    <cellStyle name="Porcentagem 2 2" xfId="5"/>
    <cellStyle name="Vírgula 4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="" xmlns:a16="http://schemas.microsoft.com/office/drawing/2014/main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="" xmlns:a16="http://schemas.microsoft.com/office/drawing/2014/main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="" xmlns:a16="http://schemas.microsoft.com/office/drawing/2014/main" id="{A417D5B3-1B93-4A2A-AF8E-2993075EA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="" xmlns:a16="http://schemas.microsoft.com/office/drawing/2014/main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="" xmlns:a16="http://schemas.microsoft.com/office/drawing/2014/main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tabSelected="1" showOutlineSymbols="0" showWhiteSpace="0" view="pageBreakPreview" zoomScale="60" zoomScaleNormal="85" workbookViewId="0">
      <selection activeCell="D18" sqref="D18"/>
    </sheetView>
  </sheetViews>
  <sheetFormatPr defaultRowHeight="15" x14ac:dyDescent="0.2"/>
  <cols>
    <col min="1" max="1" width="6.375" customWidth="1"/>
    <col min="2" max="2" width="9.125" customWidth="1"/>
    <col min="3" max="3" width="8.5" customWidth="1"/>
    <col min="4" max="4" width="60" bestFit="1" customWidth="1"/>
    <col min="5" max="5" width="8" style="90" bestFit="1" customWidth="1"/>
    <col min="6" max="6" width="10" style="24" customWidth="1"/>
    <col min="7" max="9" width="18.625" style="25" customWidth="1"/>
    <col min="10" max="10" width="13" bestFit="1" customWidth="1"/>
  </cols>
  <sheetData>
    <row r="1" spans="1:10" x14ac:dyDescent="0.2">
      <c r="A1" s="1"/>
      <c r="B1" s="2"/>
      <c r="C1" s="2"/>
      <c r="D1" s="3"/>
      <c r="E1" s="85"/>
      <c r="F1" s="4"/>
      <c r="G1" s="5"/>
      <c r="H1" s="5"/>
      <c r="I1" s="5"/>
      <c r="J1" s="6"/>
    </row>
    <row r="2" spans="1:10" x14ac:dyDescent="0.2">
      <c r="A2" s="7"/>
      <c r="B2" s="3"/>
      <c r="C2" s="3"/>
      <c r="D2" s="3"/>
      <c r="E2" s="85"/>
      <c r="F2" s="4"/>
      <c r="G2" s="5"/>
      <c r="H2" s="5"/>
      <c r="I2" s="5"/>
      <c r="J2" s="6"/>
    </row>
    <row r="3" spans="1:10" x14ac:dyDescent="0.2">
      <c r="A3" s="7"/>
      <c r="B3" s="3"/>
      <c r="C3" s="3"/>
      <c r="D3" s="3"/>
      <c r="E3" s="85"/>
      <c r="F3" s="4"/>
      <c r="G3" s="5"/>
      <c r="H3" s="5"/>
      <c r="I3" s="5"/>
      <c r="J3" s="6"/>
    </row>
    <row r="4" spans="1:10" x14ac:dyDescent="0.2">
      <c r="A4" s="7"/>
      <c r="B4" s="3"/>
      <c r="C4" s="3"/>
      <c r="D4" s="3"/>
      <c r="E4" s="85"/>
      <c r="F4" s="4"/>
      <c r="G4" s="5"/>
      <c r="H4" s="5"/>
      <c r="I4" s="5"/>
      <c r="J4" s="6"/>
    </row>
    <row r="5" spans="1:10" ht="15.75" x14ac:dyDescent="0.25">
      <c r="A5" s="8"/>
      <c r="B5" s="9" t="s">
        <v>504</v>
      </c>
      <c r="C5" s="10"/>
      <c r="D5" s="11"/>
      <c r="E5" s="86"/>
      <c r="F5" s="12"/>
      <c r="G5" s="13"/>
      <c r="H5" s="14"/>
      <c r="I5" s="14"/>
      <c r="J5" s="6"/>
    </row>
    <row r="6" spans="1:10" ht="33" customHeight="1" x14ac:dyDescent="0.25">
      <c r="A6" s="8"/>
      <c r="B6" s="94" t="s">
        <v>503</v>
      </c>
      <c r="C6" s="94"/>
      <c r="D6" s="94"/>
      <c r="E6" s="87"/>
      <c r="F6" s="15"/>
      <c r="G6" s="16"/>
      <c r="H6" s="16"/>
      <c r="I6" s="16"/>
      <c r="J6" s="6"/>
    </row>
    <row r="7" spans="1:10" ht="16.5" x14ac:dyDescent="0.3">
      <c r="A7" s="8"/>
      <c r="B7" s="17" t="s">
        <v>505</v>
      </c>
      <c r="C7" s="14"/>
      <c r="D7" s="6"/>
      <c r="E7" s="88"/>
      <c r="F7" s="18"/>
      <c r="G7" s="19" t="s">
        <v>747</v>
      </c>
      <c r="H7" s="14"/>
      <c r="I7" s="14"/>
      <c r="J7" s="6"/>
    </row>
    <row r="8" spans="1:10" ht="39" customHeight="1" x14ac:dyDescent="0.2">
      <c r="A8" s="8"/>
      <c r="B8" s="20" t="s">
        <v>506</v>
      </c>
      <c r="C8" s="6"/>
      <c r="D8" s="20" t="s">
        <v>507</v>
      </c>
      <c r="E8" s="95" t="s">
        <v>508</v>
      </c>
      <c r="F8" s="95"/>
      <c r="G8" s="13"/>
      <c r="H8" s="96"/>
      <c r="I8" s="96"/>
      <c r="J8" s="6"/>
    </row>
    <row r="9" spans="1:10" ht="30" customHeight="1" x14ac:dyDescent="0.25">
      <c r="A9" s="97" t="s">
        <v>0</v>
      </c>
      <c r="B9" s="98"/>
      <c r="C9" s="98"/>
      <c r="D9" s="98"/>
      <c r="E9" s="98"/>
      <c r="F9" s="98"/>
      <c r="G9" s="98"/>
      <c r="H9" s="98"/>
      <c r="I9" s="98"/>
      <c r="J9" s="98"/>
    </row>
    <row r="10" spans="1:10" ht="15.75" x14ac:dyDescent="0.2">
      <c r="A10" s="78" t="s">
        <v>1</v>
      </c>
      <c r="B10" s="79" t="s">
        <v>2</v>
      </c>
      <c r="C10" s="78" t="s">
        <v>3</v>
      </c>
      <c r="D10" s="78" t="s">
        <v>684</v>
      </c>
      <c r="E10" s="89" t="s">
        <v>4</v>
      </c>
      <c r="F10" s="140" t="s">
        <v>5</v>
      </c>
      <c r="G10" s="144" t="s">
        <v>6</v>
      </c>
      <c r="H10" s="144" t="s">
        <v>7</v>
      </c>
      <c r="I10" s="144" t="s">
        <v>8</v>
      </c>
      <c r="J10" s="79" t="s">
        <v>9</v>
      </c>
    </row>
    <row r="11" spans="1:10" ht="14.25" x14ac:dyDescent="0.2">
      <c r="A11" s="21" t="s">
        <v>10</v>
      </c>
      <c r="B11" s="21"/>
      <c r="C11" s="21"/>
      <c r="D11" s="21" t="s">
        <v>11</v>
      </c>
      <c r="E11" s="21"/>
      <c r="F11" s="141"/>
      <c r="G11" s="145"/>
      <c r="H11" s="145"/>
      <c r="I11" s="146">
        <v>16394.82</v>
      </c>
      <c r="J11" s="80">
        <v>1.8263642670330947E-2</v>
      </c>
    </row>
    <row r="12" spans="1:10" ht="14.25" x14ac:dyDescent="0.2">
      <c r="A12" s="22" t="s">
        <v>12</v>
      </c>
      <c r="B12" s="81" t="s">
        <v>13</v>
      </c>
      <c r="C12" s="22" t="s">
        <v>14</v>
      </c>
      <c r="D12" s="22" t="s">
        <v>15</v>
      </c>
      <c r="E12" s="139" t="s">
        <v>16</v>
      </c>
      <c r="F12" s="142">
        <v>30</v>
      </c>
      <c r="G12" s="147">
        <v>101.55</v>
      </c>
      <c r="H12" s="147">
        <v>126.93</v>
      </c>
      <c r="I12" s="147">
        <v>3807.9</v>
      </c>
      <c r="J12" s="82">
        <v>4.2419572111406659E-3</v>
      </c>
    </row>
    <row r="13" spans="1:10" ht="51" x14ac:dyDescent="0.2">
      <c r="A13" s="22" t="s">
        <v>17</v>
      </c>
      <c r="B13" s="81" t="s">
        <v>18</v>
      </c>
      <c r="C13" s="22" t="s">
        <v>14</v>
      </c>
      <c r="D13" s="22" t="s">
        <v>19</v>
      </c>
      <c r="E13" s="139" t="s">
        <v>20</v>
      </c>
      <c r="F13" s="142">
        <v>4</v>
      </c>
      <c r="G13" s="147">
        <v>803.14</v>
      </c>
      <c r="H13" s="147">
        <v>1003.92</v>
      </c>
      <c r="I13" s="147">
        <v>4015.68</v>
      </c>
      <c r="J13" s="82">
        <v>4.4734217636054913E-3</v>
      </c>
    </row>
    <row r="14" spans="1:10" ht="51" x14ac:dyDescent="0.2">
      <c r="A14" s="22" t="s">
        <v>695</v>
      </c>
      <c r="B14" s="81" t="s">
        <v>696</v>
      </c>
      <c r="C14" s="22" t="s">
        <v>14</v>
      </c>
      <c r="D14" s="22" t="s">
        <v>697</v>
      </c>
      <c r="E14" s="139" t="s">
        <v>20</v>
      </c>
      <c r="F14" s="142">
        <v>4</v>
      </c>
      <c r="G14" s="147">
        <v>585.92999999999995</v>
      </c>
      <c r="H14" s="147">
        <v>732.41</v>
      </c>
      <c r="I14" s="147">
        <v>2929.64</v>
      </c>
      <c r="J14" s="82">
        <v>3.2635855784149113E-3</v>
      </c>
    </row>
    <row r="15" spans="1:10" ht="14.25" x14ac:dyDescent="0.2">
      <c r="A15" s="22" t="s">
        <v>698</v>
      </c>
      <c r="B15" s="81" t="s">
        <v>699</v>
      </c>
      <c r="C15" s="22" t="s">
        <v>55</v>
      </c>
      <c r="D15" s="22" t="s">
        <v>741</v>
      </c>
      <c r="E15" s="139" t="s">
        <v>20</v>
      </c>
      <c r="F15" s="142">
        <v>4</v>
      </c>
      <c r="G15" s="147">
        <v>668.75</v>
      </c>
      <c r="H15" s="147">
        <v>835.93</v>
      </c>
      <c r="I15" s="147">
        <v>3343.72</v>
      </c>
      <c r="J15" s="82">
        <v>3.7248659802083216E-3</v>
      </c>
    </row>
    <row r="16" spans="1:10" ht="14.25" x14ac:dyDescent="0.2">
      <c r="A16" s="22" t="s">
        <v>700</v>
      </c>
      <c r="B16" s="81" t="s">
        <v>701</v>
      </c>
      <c r="C16" s="22" t="s">
        <v>14</v>
      </c>
      <c r="D16" s="22" t="s">
        <v>702</v>
      </c>
      <c r="E16" s="139" t="s">
        <v>16</v>
      </c>
      <c r="F16" s="142">
        <v>6</v>
      </c>
      <c r="G16" s="147">
        <v>306.39</v>
      </c>
      <c r="H16" s="147">
        <v>382.98</v>
      </c>
      <c r="I16" s="147">
        <v>2297.88</v>
      </c>
      <c r="J16" s="82">
        <v>2.559812136961557E-3</v>
      </c>
    </row>
    <row r="17" spans="1:10" ht="14.25" x14ac:dyDescent="0.2">
      <c r="A17" s="21" t="s">
        <v>21</v>
      </c>
      <c r="B17" s="21"/>
      <c r="C17" s="21"/>
      <c r="D17" s="21" t="s">
        <v>22</v>
      </c>
      <c r="E17" s="21"/>
      <c r="F17" s="141"/>
      <c r="G17" s="145"/>
      <c r="H17" s="145"/>
      <c r="I17" s="146">
        <v>312.5</v>
      </c>
      <c r="J17" s="80">
        <v>3.4812143923985874E-4</v>
      </c>
    </row>
    <row r="18" spans="1:10" ht="38.25" x14ac:dyDescent="0.2">
      <c r="A18" s="22" t="s">
        <v>23</v>
      </c>
      <c r="B18" s="81" t="s">
        <v>24</v>
      </c>
      <c r="C18" s="22" t="s">
        <v>25</v>
      </c>
      <c r="D18" s="22" t="s">
        <v>26</v>
      </c>
      <c r="E18" s="139" t="s">
        <v>27</v>
      </c>
      <c r="F18" s="142">
        <v>1</v>
      </c>
      <c r="G18" s="147">
        <v>250</v>
      </c>
      <c r="H18" s="147">
        <v>312.5</v>
      </c>
      <c r="I18" s="147">
        <v>312.5</v>
      </c>
      <c r="J18" s="82">
        <v>3.4812143923985874E-4</v>
      </c>
    </row>
    <row r="19" spans="1:10" ht="14.25" x14ac:dyDescent="0.2">
      <c r="A19" s="21" t="s">
        <v>28</v>
      </c>
      <c r="B19" s="21"/>
      <c r="C19" s="21"/>
      <c r="D19" s="21" t="s">
        <v>29</v>
      </c>
      <c r="E19" s="21"/>
      <c r="F19" s="141"/>
      <c r="G19" s="145"/>
      <c r="H19" s="145"/>
      <c r="I19" s="146">
        <v>3442</v>
      </c>
      <c r="J19" s="80">
        <v>3.8343487803635E-3</v>
      </c>
    </row>
    <row r="20" spans="1:10" ht="38.25" x14ac:dyDescent="0.2">
      <c r="A20" s="22" t="s">
        <v>30</v>
      </c>
      <c r="B20" s="81" t="s">
        <v>31</v>
      </c>
      <c r="C20" s="22" t="s">
        <v>25</v>
      </c>
      <c r="D20" s="22" t="s">
        <v>32</v>
      </c>
      <c r="E20" s="139" t="s">
        <v>27</v>
      </c>
      <c r="F20" s="142">
        <v>1</v>
      </c>
      <c r="G20" s="147">
        <v>1126.5999999999999</v>
      </c>
      <c r="H20" s="147">
        <v>1408.25</v>
      </c>
      <c r="I20" s="147">
        <v>1408.25</v>
      </c>
      <c r="J20" s="82">
        <v>1.5687744537904993E-3</v>
      </c>
    </row>
    <row r="21" spans="1:10" ht="14.25" x14ac:dyDescent="0.2">
      <c r="A21" s="22" t="s">
        <v>33</v>
      </c>
      <c r="B21" s="81" t="s">
        <v>34</v>
      </c>
      <c r="C21" s="22" t="s">
        <v>25</v>
      </c>
      <c r="D21" s="22" t="s">
        <v>35</v>
      </c>
      <c r="E21" s="139" t="s">
        <v>36</v>
      </c>
      <c r="F21" s="142">
        <v>1</v>
      </c>
      <c r="G21" s="147">
        <v>1627</v>
      </c>
      <c r="H21" s="147">
        <v>2033.75</v>
      </c>
      <c r="I21" s="147">
        <v>2033.75</v>
      </c>
      <c r="J21" s="82">
        <v>2.2655743265730006E-3</v>
      </c>
    </row>
    <row r="22" spans="1:10" ht="14.25" x14ac:dyDescent="0.2">
      <c r="A22" s="21" t="s">
        <v>37</v>
      </c>
      <c r="B22" s="21"/>
      <c r="C22" s="21"/>
      <c r="D22" s="21" t="s">
        <v>38</v>
      </c>
      <c r="E22" s="21"/>
      <c r="F22" s="141"/>
      <c r="G22" s="145"/>
      <c r="H22" s="145"/>
      <c r="I22" s="146">
        <v>42213.88</v>
      </c>
      <c r="J22" s="80">
        <v>4.7025781316795801E-2</v>
      </c>
    </row>
    <row r="23" spans="1:10" ht="38.25" x14ac:dyDescent="0.2">
      <c r="A23" s="22" t="s">
        <v>39</v>
      </c>
      <c r="B23" s="81" t="s">
        <v>40</v>
      </c>
      <c r="C23" s="22" t="s">
        <v>25</v>
      </c>
      <c r="D23" s="22" t="s">
        <v>38</v>
      </c>
      <c r="E23" s="139" t="s">
        <v>20</v>
      </c>
      <c r="F23" s="142">
        <v>4</v>
      </c>
      <c r="G23" s="147">
        <v>8442.7800000000007</v>
      </c>
      <c r="H23" s="147">
        <v>10553.47</v>
      </c>
      <c r="I23" s="147">
        <v>42213.88</v>
      </c>
      <c r="J23" s="82">
        <v>4.7025781316795801E-2</v>
      </c>
    </row>
    <row r="24" spans="1:10" ht="14.25" x14ac:dyDescent="0.2">
      <c r="A24" s="21" t="s">
        <v>41</v>
      </c>
      <c r="B24" s="21"/>
      <c r="C24" s="21"/>
      <c r="D24" s="21" t="s">
        <v>42</v>
      </c>
      <c r="E24" s="21"/>
      <c r="F24" s="141"/>
      <c r="G24" s="145"/>
      <c r="H24" s="145"/>
      <c r="I24" s="146">
        <v>71152.09</v>
      </c>
      <c r="J24" s="80">
        <v>7.926261752231667E-2</v>
      </c>
    </row>
    <row r="25" spans="1:10" ht="14.25" x14ac:dyDescent="0.2">
      <c r="A25" s="21" t="s">
        <v>43</v>
      </c>
      <c r="B25" s="21"/>
      <c r="C25" s="21"/>
      <c r="D25" s="21" t="s">
        <v>44</v>
      </c>
      <c r="E25" s="21"/>
      <c r="F25" s="141"/>
      <c r="G25" s="145"/>
      <c r="H25" s="145"/>
      <c r="I25" s="146">
        <v>1682.1</v>
      </c>
      <c r="J25" s="80">
        <v>1.8738402334251725E-3</v>
      </c>
    </row>
    <row r="26" spans="1:10" ht="15" customHeight="1" x14ac:dyDescent="0.2">
      <c r="A26" s="22" t="s">
        <v>45</v>
      </c>
      <c r="B26" s="81" t="s">
        <v>46</v>
      </c>
      <c r="C26" s="22" t="s">
        <v>14</v>
      </c>
      <c r="D26" s="22" t="s">
        <v>47</v>
      </c>
      <c r="E26" s="139" t="s">
        <v>16</v>
      </c>
      <c r="F26" s="142">
        <v>30</v>
      </c>
      <c r="G26" s="147">
        <v>44.86</v>
      </c>
      <c r="H26" s="147">
        <v>56.07</v>
      </c>
      <c r="I26" s="147">
        <v>1682.1</v>
      </c>
      <c r="J26" s="82">
        <v>1.8738402334251725E-3</v>
      </c>
    </row>
    <row r="27" spans="1:10" ht="14.25" x14ac:dyDescent="0.2">
      <c r="A27" s="21" t="s">
        <v>48</v>
      </c>
      <c r="B27" s="21"/>
      <c r="C27" s="21"/>
      <c r="D27" s="21" t="s">
        <v>374</v>
      </c>
      <c r="E27" s="21"/>
      <c r="F27" s="141"/>
      <c r="G27" s="145"/>
      <c r="H27" s="145"/>
      <c r="I27" s="146">
        <v>1612.99</v>
      </c>
      <c r="J27" s="80">
        <v>1.7968524808943992E-3</v>
      </c>
    </row>
    <row r="28" spans="1:10" ht="25.5" x14ac:dyDescent="0.2">
      <c r="A28" s="22" t="s">
        <v>49</v>
      </c>
      <c r="B28" s="81" t="s">
        <v>50</v>
      </c>
      <c r="C28" s="22" t="s">
        <v>14</v>
      </c>
      <c r="D28" s="22" t="s">
        <v>51</v>
      </c>
      <c r="E28" s="139" t="s">
        <v>52</v>
      </c>
      <c r="F28" s="142">
        <v>2.5</v>
      </c>
      <c r="G28" s="147">
        <v>32.85</v>
      </c>
      <c r="H28" s="147">
        <v>41.06</v>
      </c>
      <c r="I28" s="147">
        <v>102.65</v>
      </c>
      <c r="J28" s="82">
        <v>1.143509303615088E-4</v>
      </c>
    </row>
    <row r="29" spans="1:10" ht="25.5" x14ac:dyDescent="0.2">
      <c r="A29" s="22" t="s">
        <v>53</v>
      </c>
      <c r="B29" s="81" t="s">
        <v>54</v>
      </c>
      <c r="C29" s="22" t="s">
        <v>55</v>
      </c>
      <c r="D29" s="22" t="s">
        <v>56</v>
      </c>
      <c r="E29" s="139" t="s">
        <v>16</v>
      </c>
      <c r="F29" s="142">
        <v>8</v>
      </c>
      <c r="G29" s="147">
        <v>16.16</v>
      </c>
      <c r="H29" s="147">
        <v>20.2</v>
      </c>
      <c r="I29" s="147">
        <v>161.6</v>
      </c>
      <c r="J29" s="82">
        <v>1.8002055865971574E-4</v>
      </c>
    </row>
    <row r="30" spans="1:10" ht="25.5" x14ac:dyDescent="0.2">
      <c r="A30" s="22" t="s">
        <v>57</v>
      </c>
      <c r="B30" s="81" t="s">
        <v>58</v>
      </c>
      <c r="C30" s="22" t="s">
        <v>59</v>
      </c>
      <c r="D30" s="22" t="s">
        <v>509</v>
      </c>
      <c r="E30" s="139" t="s">
        <v>16</v>
      </c>
      <c r="F30" s="142">
        <v>7.55</v>
      </c>
      <c r="G30" s="147">
        <v>10.42</v>
      </c>
      <c r="H30" s="147">
        <v>13.02</v>
      </c>
      <c r="I30" s="147">
        <v>98.3</v>
      </c>
      <c r="J30" s="82">
        <v>1.0950507992728997E-4</v>
      </c>
    </row>
    <row r="31" spans="1:10" ht="14.25" x14ac:dyDescent="0.2">
      <c r="A31" s="22" t="s">
        <v>60</v>
      </c>
      <c r="B31" s="81" t="s">
        <v>61</v>
      </c>
      <c r="C31" s="22" t="s">
        <v>55</v>
      </c>
      <c r="D31" s="22" t="s">
        <v>62</v>
      </c>
      <c r="E31" s="139" t="s">
        <v>16</v>
      </c>
      <c r="F31" s="142">
        <v>20.350000000000001</v>
      </c>
      <c r="G31" s="147">
        <v>26.92</v>
      </c>
      <c r="H31" s="147">
        <v>33.65</v>
      </c>
      <c r="I31" s="147">
        <v>684.77</v>
      </c>
      <c r="J31" s="82">
        <v>7.6282597743448986E-4</v>
      </c>
    </row>
    <row r="32" spans="1:10" ht="25.5" x14ac:dyDescent="0.2">
      <c r="A32" s="22" t="s">
        <v>63</v>
      </c>
      <c r="B32" s="81" t="s">
        <v>64</v>
      </c>
      <c r="C32" s="22" t="s">
        <v>14</v>
      </c>
      <c r="D32" s="22" t="s">
        <v>65</v>
      </c>
      <c r="E32" s="139" t="s">
        <v>16</v>
      </c>
      <c r="F32" s="142">
        <v>35.25</v>
      </c>
      <c r="G32" s="147">
        <v>1.93</v>
      </c>
      <c r="H32" s="147">
        <v>2.41</v>
      </c>
      <c r="I32" s="147">
        <v>84.95</v>
      </c>
      <c r="J32" s="82">
        <v>9.4633332042963193E-5</v>
      </c>
    </row>
    <row r="33" spans="1:10" ht="25.5" x14ac:dyDescent="0.2">
      <c r="A33" s="22" t="s">
        <v>66</v>
      </c>
      <c r="B33" s="81" t="s">
        <v>67</v>
      </c>
      <c r="C33" s="22" t="s">
        <v>14</v>
      </c>
      <c r="D33" s="22" t="s">
        <v>68</v>
      </c>
      <c r="E33" s="139" t="s">
        <v>69</v>
      </c>
      <c r="F33" s="142">
        <v>600</v>
      </c>
      <c r="G33" s="147">
        <v>0.39</v>
      </c>
      <c r="H33" s="147">
        <v>0.48</v>
      </c>
      <c r="I33" s="147">
        <v>288</v>
      </c>
      <c r="J33" s="82">
        <v>3.208287184034538E-4</v>
      </c>
    </row>
    <row r="34" spans="1:10" ht="14.25" x14ac:dyDescent="0.2">
      <c r="A34" s="22" t="s">
        <v>70</v>
      </c>
      <c r="B34" s="81" t="s">
        <v>71</v>
      </c>
      <c r="C34" s="22" t="s">
        <v>55</v>
      </c>
      <c r="D34" s="22" t="s">
        <v>72</v>
      </c>
      <c r="E34" s="139" t="s">
        <v>16</v>
      </c>
      <c r="F34" s="142">
        <v>2</v>
      </c>
      <c r="G34" s="147">
        <v>77.09</v>
      </c>
      <c r="H34" s="147">
        <v>96.36</v>
      </c>
      <c r="I34" s="147">
        <v>192.72</v>
      </c>
      <c r="J34" s="82">
        <v>2.1468788406497785E-4</v>
      </c>
    </row>
    <row r="35" spans="1:10" ht="14.25" x14ac:dyDescent="0.2">
      <c r="A35" s="21" t="s">
        <v>73</v>
      </c>
      <c r="B35" s="21"/>
      <c r="C35" s="21"/>
      <c r="D35" s="21" t="s">
        <v>510</v>
      </c>
      <c r="E35" s="21"/>
      <c r="F35" s="141"/>
      <c r="G35" s="145"/>
      <c r="H35" s="145"/>
      <c r="I35" s="146">
        <v>8091.57</v>
      </c>
      <c r="J35" s="80">
        <v>9.013916781152204E-3</v>
      </c>
    </row>
    <row r="36" spans="1:10" ht="25.5" x14ac:dyDescent="0.2">
      <c r="A36" s="22" t="s">
        <v>74</v>
      </c>
      <c r="B36" s="81" t="s">
        <v>75</v>
      </c>
      <c r="C36" s="22" t="s">
        <v>14</v>
      </c>
      <c r="D36" s="22" t="s">
        <v>76</v>
      </c>
      <c r="E36" s="139" t="s">
        <v>52</v>
      </c>
      <c r="F36" s="142">
        <v>6.64</v>
      </c>
      <c r="G36" s="147">
        <v>76.239999999999995</v>
      </c>
      <c r="H36" s="147">
        <v>95.3</v>
      </c>
      <c r="I36" s="147">
        <v>632.79</v>
      </c>
      <c r="J36" s="82">
        <v>7.0492084971708862E-4</v>
      </c>
    </row>
    <row r="37" spans="1:10" ht="25.5" x14ac:dyDescent="0.2">
      <c r="A37" s="22" t="s">
        <v>77</v>
      </c>
      <c r="B37" s="81" t="s">
        <v>78</v>
      </c>
      <c r="C37" s="22" t="s">
        <v>14</v>
      </c>
      <c r="D37" s="22" t="s">
        <v>79</v>
      </c>
      <c r="E37" s="139" t="s">
        <v>52</v>
      </c>
      <c r="F37" s="142">
        <v>1.38</v>
      </c>
      <c r="G37" s="147">
        <v>356.03</v>
      </c>
      <c r="H37" s="147">
        <v>445.03</v>
      </c>
      <c r="I37" s="147">
        <v>614.14</v>
      </c>
      <c r="J37" s="82">
        <v>6.841449622232539E-4</v>
      </c>
    </row>
    <row r="38" spans="1:10" ht="38.25" x14ac:dyDescent="0.2">
      <c r="A38" s="22" t="s">
        <v>80</v>
      </c>
      <c r="B38" s="81" t="s">
        <v>81</v>
      </c>
      <c r="C38" s="22" t="s">
        <v>14</v>
      </c>
      <c r="D38" s="22" t="s">
        <v>82</v>
      </c>
      <c r="E38" s="139" t="s">
        <v>52</v>
      </c>
      <c r="F38" s="142">
        <v>2.65</v>
      </c>
      <c r="G38" s="147">
        <v>1880.4</v>
      </c>
      <c r="H38" s="147">
        <v>2350.5</v>
      </c>
      <c r="I38" s="147">
        <v>6228.82</v>
      </c>
      <c r="J38" s="82">
        <v>6.9388345061312537E-3</v>
      </c>
    </row>
    <row r="39" spans="1:10" ht="25.5" x14ac:dyDescent="0.2">
      <c r="A39" s="22" t="s">
        <v>83</v>
      </c>
      <c r="B39" s="81" t="s">
        <v>703</v>
      </c>
      <c r="C39" s="22" t="s">
        <v>14</v>
      </c>
      <c r="D39" s="22" t="s">
        <v>704</v>
      </c>
      <c r="E39" s="139" t="s">
        <v>16</v>
      </c>
      <c r="F39" s="142">
        <v>15.65</v>
      </c>
      <c r="G39" s="147">
        <v>31.48</v>
      </c>
      <c r="H39" s="147">
        <v>39.35</v>
      </c>
      <c r="I39" s="147">
        <v>615.82000000000005</v>
      </c>
      <c r="J39" s="82">
        <v>6.860164630806074E-4</v>
      </c>
    </row>
    <row r="40" spans="1:10" ht="14.25" x14ac:dyDescent="0.2">
      <c r="A40" s="21" t="s">
        <v>85</v>
      </c>
      <c r="B40" s="21"/>
      <c r="C40" s="21"/>
      <c r="D40" s="21" t="s">
        <v>511</v>
      </c>
      <c r="E40" s="21"/>
      <c r="F40" s="141"/>
      <c r="G40" s="145"/>
      <c r="H40" s="145"/>
      <c r="I40" s="146">
        <v>5129.93</v>
      </c>
      <c r="J40" s="80">
        <v>5.7146835673591309E-3</v>
      </c>
    </row>
    <row r="41" spans="1:10" ht="14.25" x14ac:dyDescent="0.2">
      <c r="A41" s="21" t="s">
        <v>86</v>
      </c>
      <c r="B41" s="21"/>
      <c r="C41" s="21"/>
      <c r="D41" s="21" t="s">
        <v>87</v>
      </c>
      <c r="E41" s="21"/>
      <c r="F41" s="141"/>
      <c r="G41" s="145"/>
      <c r="H41" s="145"/>
      <c r="I41" s="146">
        <v>1880.4</v>
      </c>
      <c r="J41" s="80">
        <v>2.0947441739092173E-3</v>
      </c>
    </row>
    <row r="42" spans="1:10" ht="38.25" x14ac:dyDescent="0.2">
      <c r="A42" s="22" t="s">
        <v>88</v>
      </c>
      <c r="B42" s="81" t="s">
        <v>81</v>
      </c>
      <c r="C42" s="22" t="s">
        <v>14</v>
      </c>
      <c r="D42" s="22" t="s">
        <v>82</v>
      </c>
      <c r="E42" s="139" t="s">
        <v>52</v>
      </c>
      <c r="F42" s="142">
        <v>0.8</v>
      </c>
      <c r="G42" s="147">
        <v>1880.4</v>
      </c>
      <c r="H42" s="147">
        <v>2350.5</v>
      </c>
      <c r="I42" s="147">
        <v>1880.4</v>
      </c>
      <c r="J42" s="82">
        <v>2.0947441739092173E-3</v>
      </c>
    </row>
    <row r="43" spans="1:10" ht="14.25" x14ac:dyDescent="0.2">
      <c r="A43" s="21" t="s">
        <v>89</v>
      </c>
      <c r="B43" s="21"/>
      <c r="C43" s="21"/>
      <c r="D43" s="21" t="s">
        <v>90</v>
      </c>
      <c r="E43" s="21"/>
      <c r="F43" s="141"/>
      <c r="G43" s="145"/>
      <c r="H43" s="145"/>
      <c r="I43" s="146">
        <v>2350.5</v>
      </c>
      <c r="J43" s="80">
        <v>2.6184302173865213E-3</v>
      </c>
    </row>
    <row r="44" spans="1:10" ht="38.25" x14ac:dyDescent="0.2">
      <c r="A44" s="22" t="s">
        <v>91</v>
      </c>
      <c r="B44" s="81" t="s">
        <v>81</v>
      </c>
      <c r="C44" s="22" t="s">
        <v>14</v>
      </c>
      <c r="D44" s="22" t="s">
        <v>82</v>
      </c>
      <c r="E44" s="139" t="s">
        <v>52</v>
      </c>
      <c r="F44" s="142">
        <v>1</v>
      </c>
      <c r="G44" s="147">
        <v>1880.4</v>
      </c>
      <c r="H44" s="147">
        <v>2350.5</v>
      </c>
      <c r="I44" s="147">
        <v>2350.5</v>
      </c>
      <c r="J44" s="82">
        <v>2.6184302173865213E-3</v>
      </c>
    </row>
    <row r="45" spans="1:10" ht="14.25" x14ac:dyDescent="0.2">
      <c r="A45" s="21" t="s">
        <v>92</v>
      </c>
      <c r="B45" s="21"/>
      <c r="C45" s="21"/>
      <c r="D45" s="21" t="s">
        <v>512</v>
      </c>
      <c r="E45" s="21"/>
      <c r="F45" s="141"/>
      <c r="G45" s="145"/>
      <c r="H45" s="145"/>
      <c r="I45" s="146">
        <v>193.88</v>
      </c>
      <c r="J45" s="80">
        <v>2.1598011084743619E-4</v>
      </c>
    </row>
    <row r="46" spans="1:10" ht="25.5" x14ac:dyDescent="0.2">
      <c r="A46" s="22" t="s">
        <v>93</v>
      </c>
      <c r="B46" s="81" t="s">
        <v>94</v>
      </c>
      <c r="C46" s="22" t="s">
        <v>14</v>
      </c>
      <c r="D46" s="22" t="s">
        <v>95</v>
      </c>
      <c r="E46" s="139" t="s">
        <v>69</v>
      </c>
      <c r="F46" s="142">
        <v>4</v>
      </c>
      <c r="G46" s="147">
        <v>38.78</v>
      </c>
      <c r="H46" s="147">
        <v>48.47</v>
      </c>
      <c r="I46" s="147">
        <v>193.88</v>
      </c>
      <c r="J46" s="82">
        <v>2.1598011084743619E-4</v>
      </c>
    </row>
    <row r="47" spans="1:10" ht="14.25" x14ac:dyDescent="0.2">
      <c r="A47" s="21" t="s">
        <v>96</v>
      </c>
      <c r="B47" s="21"/>
      <c r="C47" s="21"/>
      <c r="D47" s="21" t="s">
        <v>513</v>
      </c>
      <c r="E47" s="21"/>
      <c r="F47" s="141"/>
      <c r="G47" s="145"/>
      <c r="H47" s="145"/>
      <c r="I47" s="146">
        <v>705.15</v>
      </c>
      <c r="J47" s="80">
        <v>7.8552906521595642E-4</v>
      </c>
    </row>
    <row r="48" spans="1:10" ht="38.25" x14ac:dyDescent="0.2">
      <c r="A48" s="22" t="s">
        <v>97</v>
      </c>
      <c r="B48" s="81" t="s">
        <v>81</v>
      </c>
      <c r="C48" s="22" t="s">
        <v>14</v>
      </c>
      <c r="D48" s="22" t="s">
        <v>82</v>
      </c>
      <c r="E48" s="139" t="s">
        <v>52</v>
      </c>
      <c r="F48" s="142">
        <v>0.3</v>
      </c>
      <c r="G48" s="147">
        <v>1880.4</v>
      </c>
      <c r="H48" s="147">
        <v>2350.5</v>
      </c>
      <c r="I48" s="147">
        <v>705.15</v>
      </c>
      <c r="J48" s="82">
        <v>7.8552906521595642E-4</v>
      </c>
    </row>
    <row r="49" spans="1:10" ht="14.25" x14ac:dyDescent="0.2">
      <c r="A49" s="21" t="s">
        <v>98</v>
      </c>
      <c r="B49" s="21"/>
      <c r="C49" s="21"/>
      <c r="D49" s="21" t="s">
        <v>514</v>
      </c>
      <c r="E49" s="21"/>
      <c r="F49" s="141"/>
      <c r="G49" s="145"/>
      <c r="H49" s="145"/>
      <c r="I49" s="146">
        <v>6675.97</v>
      </c>
      <c r="J49" s="80">
        <v>7.436954511110783E-3</v>
      </c>
    </row>
    <row r="50" spans="1:10" ht="38.25" x14ac:dyDescent="0.2">
      <c r="A50" s="22" t="s">
        <v>99</v>
      </c>
      <c r="B50" s="81" t="s">
        <v>100</v>
      </c>
      <c r="C50" s="22" t="s">
        <v>14</v>
      </c>
      <c r="D50" s="22" t="s">
        <v>101</v>
      </c>
      <c r="E50" s="139" t="s">
        <v>16</v>
      </c>
      <c r="F50" s="142">
        <v>80</v>
      </c>
      <c r="G50" s="147">
        <v>3.26</v>
      </c>
      <c r="H50" s="147">
        <v>4.07</v>
      </c>
      <c r="I50" s="147">
        <v>325.60000000000002</v>
      </c>
      <c r="J50" s="82">
        <v>3.6271468997279362E-4</v>
      </c>
    </row>
    <row r="51" spans="1:10" ht="51" x14ac:dyDescent="0.2">
      <c r="A51" s="22" t="s">
        <v>102</v>
      </c>
      <c r="B51" s="81" t="s">
        <v>103</v>
      </c>
      <c r="C51" s="22" t="s">
        <v>14</v>
      </c>
      <c r="D51" s="22" t="s">
        <v>104</v>
      </c>
      <c r="E51" s="139" t="s">
        <v>16</v>
      </c>
      <c r="F51" s="142">
        <v>80</v>
      </c>
      <c r="G51" s="147">
        <v>17.18</v>
      </c>
      <c r="H51" s="147">
        <v>21.47</v>
      </c>
      <c r="I51" s="147">
        <v>1717.6</v>
      </c>
      <c r="J51" s="82">
        <v>1.9133868289228204E-3</v>
      </c>
    </row>
    <row r="52" spans="1:10" ht="51" x14ac:dyDescent="0.2">
      <c r="A52" s="22" t="s">
        <v>105</v>
      </c>
      <c r="B52" s="81" t="s">
        <v>106</v>
      </c>
      <c r="C52" s="22" t="s">
        <v>84</v>
      </c>
      <c r="D52" s="22" t="s">
        <v>515</v>
      </c>
      <c r="E52" s="139" t="s">
        <v>16</v>
      </c>
      <c r="F52" s="142">
        <v>57.55</v>
      </c>
      <c r="G52" s="147">
        <v>64.400000000000006</v>
      </c>
      <c r="H52" s="147">
        <v>80.5</v>
      </c>
      <c r="I52" s="147">
        <v>4632.7700000000004</v>
      </c>
      <c r="J52" s="82">
        <v>5.160852992215169E-3</v>
      </c>
    </row>
    <row r="53" spans="1:10" ht="14.25" x14ac:dyDescent="0.2">
      <c r="A53" s="21" t="s">
        <v>107</v>
      </c>
      <c r="B53" s="21"/>
      <c r="C53" s="21"/>
      <c r="D53" s="21" t="s">
        <v>516</v>
      </c>
      <c r="E53" s="21"/>
      <c r="F53" s="141"/>
      <c r="G53" s="145"/>
      <c r="H53" s="145"/>
      <c r="I53" s="146">
        <v>4426.51</v>
      </c>
      <c r="J53" s="80">
        <v>4.9310817024308066E-3</v>
      </c>
    </row>
    <row r="54" spans="1:10" ht="14.25" x14ac:dyDescent="0.2">
      <c r="A54" s="21" t="s">
        <v>108</v>
      </c>
      <c r="B54" s="21"/>
      <c r="C54" s="21"/>
      <c r="D54" s="21" t="s">
        <v>517</v>
      </c>
      <c r="E54" s="21"/>
      <c r="F54" s="141"/>
      <c r="G54" s="145"/>
      <c r="H54" s="145"/>
      <c r="I54" s="146">
        <v>3532.15</v>
      </c>
      <c r="J54" s="80">
        <v>3.9347748531554146E-3</v>
      </c>
    </row>
    <row r="55" spans="1:10" ht="14.25" x14ac:dyDescent="0.2">
      <c r="A55" s="22" t="s">
        <v>109</v>
      </c>
      <c r="B55" s="81" t="s">
        <v>110</v>
      </c>
      <c r="C55" s="22" t="s">
        <v>14</v>
      </c>
      <c r="D55" s="22" t="s">
        <v>111</v>
      </c>
      <c r="E55" s="139" t="s">
        <v>16</v>
      </c>
      <c r="F55" s="142">
        <v>15.7</v>
      </c>
      <c r="G55" s="147">
        <v>7.87</v>
      </c>
      <c r="H55" s="147">
        <v>9.83</v>
      </c>
      <c r="I55" s="147">
        <v>154.33000000000001</v>
      </c>
      <c r="J55" s="82">
        <v>1.7192186149723969E-4</v>
      </c>
    </row>
    <row r="56" spans="1:10" ht="76.5" x14ac:dyDescent="0.2">
      <c r="A56" s="22" t="s">
        <v>112</v>
      </c>
      <c r="B56" s="81" t="s">
        <v>113</v>
      </c>
      <c r="C56" s="22" t="s">
        <v>14</v>
      </c>
      <c r="D56" s="22" t="s">
        <v>114</v>
      </c>
      <c r="E56" s="139" t="s">
        <v>16</v>
      </c>
      <c r="F56" s="142">
        <v>15.7</v>
      </c>
      <c r="G56" s="147">
        <v>38.700000000000003</v>
      </c>
      <c r="H56" s="147">
        <v>48.37</v>
      </c>
      <c r="I56" s="147">
        <v>759.4</v>
      </c>
      <c r="J56" s="82">
        <v>8.4596294706799587E-4</v>
      </c>
    </row>
    <row r="57" spans="1:10" ht="38.25" x14ac:dyDescent="0.2">
      <c r="A57" s="22" t="s">
        <v>115</v>
      </c>
      <c r="B57" s="81" t="s">
        <v>116</v>
      </c>
      <c r="C57" s="22" t="s">
        <v>14</v>
      </c>
      <c r="D57" s="22" t="s">
        <v>117</v>
      </c>
      <c r="E57" s="139" t="s">
        <v>16</v>
      </c>
      <c r="F57" s="142">
        <v>15.7</v>
      </c>
      <c r="G57" s="147">
        <v>128.46</v>
      </c>
      <c r="H57" s="147">
        <v>160.57</v>
      </c>
      <c r="I57" s="147">
        <v>2520.94</v>
      </c>
      <c r="J57" s="82">
        <v>2.8082984353194544E-3</v>
      </c>
    </row>
    <row r="58" spans="1:10" ht="25.5" x14ac:dyDescent="0.2">
      <c r="A58" s="22" t="s">
        <v>118</v>
      </c>
      <c r="B58" s="81" t="s">
        <v>119</v>
      </c>
      <c r="C58" s="22" t="s">
        <v>14</v>
      </c>
      <c r="D58" s="22" t="s">
        <v>120</v>
      </c>
      <c r="E58" s="139" t="s">
        <v>69</v>
      </c>
      <c r="F58" s="142">
        <v>1</v>
      </c>
      <c r="G58" s="147">
        <v>77.989999999999995</v>
      </c>
      <c r="H58" s="147">
        <v>97.48</v>
      </c>
      <c r="I58" s="147">
        <v>97.48</v>
      </c>
      <c r="J58" s="82">
        <v>1.0859160927072457E-4</v>
      </c>
    </row>
    <row r="59" spans="1:10" ht="14.25" x14ac:dyDescent="0.2">
      <c r="A59" s="21" t="s">
        <v>121</v>
      </c>
      <c r="B59" s="21"/>
      <c r="C59" s="21"/>
      <c r="D59" s="21" t="s">
        <v>518</v>
      </c>
      <c r="E59" s="21"/>
      <c r="F59" s="141"/>
      <c r="G59" s="145"/>
      <c r="H59" s="145"/>
      <c r="I59" s="146">
        <v>894.36</v>
      </c>
      <c r="J59" s="80">
        <v>9.9630684927539217E-4</v>
      </c>
    </row>
    <row r="60" spans="1:10" ht="38.25" x14ac:dyDescent="0.2">
      <c r="A60" s="22" t="s">
        <v>122</v>
      </c>
      <c r="B60" s="81" t="s">
        <v>123</v>
      </c>
      <c r="C60" s="22" t="s">
        <v>14</v>
      </c>
      <c r="D60" s="22" t="s">
        <v>124</v>
      </c>
      <c r="E60" s="139" t="s">
        <v>16</v>
      </c>
      <c r="F60" s="142">
        <v>12</v>
      </c>
      <c r="G60" s="147">
        <v>59.63</v>
      </c>
      <c r="H60" s="147">
        <v>74.53</v>
      </c>
      <c r="I60" s="147">
        <v>894.36</v>
      </c>
      <c r="J60" s="82">
        <v>9.9630684927539217E-4</v>
      </c>
    </row>
    <row r="61" spans="1:10" ht="14.25" x14ac:dyDescent="0.2">
      <c r="A61" s="21" t="s">
        <v>125</v>
      </c>
      <c r="B61" s="21"/>
      <c r="C61" s="21"/>
      <c r="D61" s="21" t="s">
        <v>519</v>
      </c>
      <c r="E61" s="21"/>
      <c r="F61" s="141"/>
      <c r="G61" s="145"/>
      <c r="H61" s="145"/>
      <c r="I61" s="146">
        <v>2609.4699999999998</v>
      </c>
      <c r="J61" s="80">
        <v>2.9069198465703494E-3</v>
      </c>
    </row>
    <row r="62" spans="1:10" ht="14.25" x14ac:dyDescent="0.2">
      <c r="A62" s="22" t="s">
        <v>126</v>
      </c>
      <c r="B62" s="81" t="s">
        <v>127</v>
      </c>
      <c r="C62" s="22" t="s">
        <v>55</v>
      </c>
      <c r="D62" s="22" t="s">
        <v>128</v>
      </c>
      <c r="E62" s="139" t="s">
        <v>16</v>
      </c>
      <c r="F62" s="142">
        <v>1.65</v>
      </c>
      <c r="G62" s="147">
        <v>490.35</v>
      </c>
      <c r="H62" s="147">
        <v>612.92999999999995</v>
      </c>
      <c r="I62" s="147">
        <v>1011.33</v>
      </c>
      <c r="J62" s="82">
        <v>1.1266100964686283E-3</v>
      </c>
    </row>
    <row r="63" spans="1:10" ht="38.25" x14ac:dyDescent="0.2">
      <c r="A63" s="22" t="s">
        <v>129</v>
      </c>
      <c r="B63" s="81" t="s">
        <v>130</v>
      </c>
      <c r="C63" s="22" t="s">
        <v>14</v>
      </c>
      <c r="D63" s="22" t="s">
        <v>131</v>
      </c>
      <c r="E63" s="139" t="s">
        <v>16</v>
      </c>
      <c r="F63" s="142">
        <v>1.9</v>
      </c>
      <c r="G63" s="147">
        <v>672.91</v>
      </c>
      <c r="H63" s="147">
        <v>841.13</v>
      </c>
      <c r="I63" s="147">
        <v>1598.14</v>
      </c>
      <c r="J63" s="82">
        <v>1.7803097501017211E-3</v>
      </c>
    </row>
    <row r="64" spans="1:10" ht="14.25" x14ac:dyDescent="0.2">
      <c r="A64" s="21" t="s">
        <v>132</v>
      </c>
      <c r="B64" s="21"/>
      <c r="C64" s="21"/>
      <c r="D64" s="21" t="s">
        <v>520</v>
      </c>
      <c r="E64" s="21"/>
      <c r="F64" s="141"/>
      <c r="G64" s="145"/>
      <c r="H64" s="145"/>
      <c r="I64" s="146">
        <v>6756.6</v>
      </c>
      <c r="J64" s="80">
        <v>7.5267754123776948E-3</v>
      </c>
    </row>
    <row r="65" spans="1:10" ht="38.25" x14ac:dyDescent="0.2">
      <c r="A65" s="22" t="s">
        <v>133</v>
      </c>
      <c r="B65" s="81" t="s">
        <v>134</v>
      </c>
      <c r="C65" s="22" t="s">
        <v>14</v>
      </c>
      <c r="D65" s="22" t="s">
        <v>135</v>
      </c>
      <c r="E65" s="139" t="s">
        <v>27</v>
      </c>
      <c r="F65" s="142">
        <v>4</v>
      </c>
      <c r="G65" s="147">
        <v>95.89</v>
      </c>
      <c r="H65" s="147">
        <v>119.86</v>
      </c>
      <c r="I65" s="147">
        <v>479.44</v>
      </c>
      <c r="J65" s="82">
        <v>5.3409069705330524E-4</v>
      </c>
    </row>
    <row r="66" spans="1:10" ht="25.5" x14ac:dyDescent="0.2">
      <c r="A66" s="22" t="s">
        <v>136</v>
      </c>
      <c r="B66" s="81" t="s">
        <v>137</v>
      </c>
      <c r="C66" s="22" t="s">
        <v>84</v>
      </c>
      <c r="D66" s="22" t="s">
        <v>521</v>
      </c>
      <c r="E66" s="139" t="s">
        <v>138</v>
      </c>
      <c r="F66" s="142">
        <v>4</v>
      </c>
      <c r="G66" s="147">
        <v>106.17</v>
      </c>
      <c r="H66" s="147">
        <v>132.71</v>
      </c>
      <c r="I66" s="147">
        <v>530.84</v>
      </c>
      <c r="J66" s="82">
        <v>5.9134971137947715E-4</v>
      </c>
    </row>
    <row r="67" spans="1:10" ht="25.5" x14ac:dyDescent="0.2">
      <c r="A67" s="22" t="s">
        <v>139</v>
      </c>
      <c r="B67" s="81" t="s">
        <v>140</v>
      </c>
      <c r="C67" s="22" t="s">
        <v>84</v>
      </c>
      <c r="D67" s="22" t="s">
        <v>522</v>
      </c>
      <c r="E67" s="139" t="s">
        <v>138</v>
      </c>
      <c r="F67" s="142">
        <v>2</v>
      </c>
      <c r="G67" s="147">
        <v>67.209999999999994</v>
      </c>
      <c r="H67" s="147">
        <v>84.01</v>
      </c>
      <c r="I67" s="147">
        <v>168.02</v>
      </c>
      <c r="J67" s="82">
        <v>1.8717236550745941E-4</v>
      </c>
    </row>
    <row r="68" spans="1:10" ht="25.5" x14ac:dyDescent="0.2">
      <c r="A68" s="22" t="s">
        <v>141</v>
      </c>
      <c r="B68" s="81" t="s">
        <v>142</v>
      </c>
      <c r="C68" s="22" t="s">
        <v>84</v>
      </c>
      <c r="D68" s="22" t="s">
        <v>523</v>
      </c>
      <c r="E68" s="139" t="s">
        <v>138</v>
      </c>
      <c r="F68" s="142">
        <v>1</v>
      </c>
      <c r="G68" s="147">
        <v>29.55</v>
      </c>
      <c r="H68" s="147">
        <v>36.93</v>
      </c>
      <c r="I68" s="147">
        <v>36.93</v>
      </c>
      <c r="J68" s="82">
        <v>4.1139599203609548E-5</v>
      </c>
    </row>
    <row r="69" spans="1:10" ht="15" customHeight="1" x14ac:dyDescent="0.2">
      <c r="A69" s="22" t="s">
        <v>143</v>
      </c>
      <c r="B69" s="81" t="s">
        <v>144</v>
      </c>
      <c r="C69" s="22" t="s">
        <v>14</v>
      </c>
      <c r="D69" s="22" t="s">
        <v>145</v>
      </c>
      <c r="E69" s="139" t="s">
        <v>27</v>
      </c>
      <c r="F69" s="142">
        <v>4</v>
      </c>
      <c r="G69" s="147">
        <v>94.08</v>
      </c>
      <c r="H69" s="147">
        <v>117.6</v>
      </c>
      <c r="I69" s="147">
        <v>470.4</v>
      </c>
      <c r="J69" s="82">
        <v>5.2402024005897458E-4</v>
      </c>
    </row>
    <row r="70" spans="1:10" ht="25.5" x14ac:dyDescent="0.2">
      <c r="A70" s="22" t="s">
        <v>146</v>
      </c>
      <c r="B70" s="81" t="s">
        <v>147</v>
      </c>
      <c r="C70" s="22" t="s">
        <v>14</v>
      </c>
      <c r="D70" s="22" t="s">
        <v>148</v>
      </c>
      <c r="E70" s="139" t="s">
        <v>27</v>
      </c>
      <c r="F70" s="142">
        <v>4</v>
      </c>
      <c r="G70" s="147">
        <v>27.78</v>
      </c>
      <c r="H70" s="147">
        <v>34.72</v>
      </c>
      <c r="I70" s="147">
        <v>138.88</v>
      </c>
      <c r="J70" s="82">
        <v>1.5471073754122106E-4</v>
      </c>
    </row>
    <row r="71" spans="1:10" ht="25.5" x14ac:dyDescent="0.2">
      <c r="A71" s="22" t="s">
        <v>149</v>
      </c>
      <c r="B71" s="81" t="s">
        <v>147</v>
      </c>
      <c r="C71" s="22" t="s">
        <v>14</v>
      </c>
      <c r="D71" s="22" t="s">
        <v>148</v>
      </c>
      <c r="E71" s="139" t="s">
        <v>27</v>
      </c>
      <c r="F71" s="142">
        <v>4</v>
      </c>
      <c r="G71" s="147">
        <v>27.78</v>
      </c>
      <c r="H71" s="147">
        <v>34.72</v>
      </c>
      <c r="I71" s="147">
        <v>138.88</v>
      </c>
      <c r="J71" s="82">
        <v>1.5471073754122106E-4</v>
      </c>
    </row>
    <row r="72" spans="1:10" ht="25.5" x14ac:dyDescent="0.2">
      <c r="A72" s="22" t="s">
        <v>150</v>
      </c>
      <c r="B72" s="81" t="s">
        <v>151</v>
      </c>
      <c r="C72" s="22" t="s">
        <v>84</v>
      </c>
      <c r="D72" s="22" t="s">
        <v>524</v>
      </c>
      <c r="E72" s="139" t="s">
        <v>138</v>
      </c>
      <c r="F72" s="142">
        <v>1</v>
      </c>
      <c r="G72" s="147">
        <v>159.22999999999999</v>
      </c>
      <c r="H72" s="147">
        <v>199.03</v>
      </c>
      <c r="I72" s="147">
        <v>199.03</v>
      </c>
      <c r="J72" s="82">
        <v>2.2171715216610908E-4</v>
      </c>
    </row>
    <row r="73" spans="1:10" ht="25.5" x14ac:dyDescent="0.2">
      <c r="A73" s="22" t="s">
        <v>152</v>
      </c>
      <c r="B73" s="81" t="s">
        <v>153</v>
      </c>
      <c r="C73" s="22" t="s">
        <v>84</v>
      </c>
      <c r="D73" s="22" t="s">
        <v>525</v>
      </c>
      <c r="E73" s="139" t="s">
        <v>138</v>
      </c>
      <c r="F73" s="142">
        <v>2</v>
      </c>
      <c r="G73" s="147">
        <v>41.18</v>
      </c>
      <c r="H73" s="147">
        <v>51.47</v>
      </c>
      <c r="I73" s="147">
        <v>102.94</v>
      </c>
      <c r="J73" s="82">
        <v>1.1467398705712339E-4</v>
      </c>
    </row>
    <row r="74" spans="1:10" ht="25.5" x14ac:dyDescent="0.2">
      <c r="A74" s="22" t="s">
        <v>154</v>
      </c>
      <c r="B74" s="81" t="s">
        <v>155</v>
      </c>
      <c r="C74" s="22" t="s">
        <v>84</v>
      </c>
      <c r="D74" s="22" t="s">
        <v>526</v>
      </c>
      <c r="E74" s="139" t="s">
        <v>138</v>
      </c>
      <c r="F74" s="142">
        <v>1</v>
      </c>
      <c r="G74" s="147">
        <v>29.95</v>
      </c>
      <c r="H74" s="147">
        <v>37.43</v>
      </c>
      <c r="I74" s="147">
        <v>37.43</v>
      </c>
      <c r="J74" s="82">
        <v>4.1696593506393319E-5</v>
      </c>
    </row>
    <row r="75" spans="1:10" ht="14.25" x14ac:dyDescent="0.2">
      <c r="A75" s="22" t="s">
        <v>156</v>
      </c>
      <c r="B75" s="81" t="s">
        <v>157</v>
      </c>
      <c r="C75" s="22" t="s">
        <v>84</v>
      </c>
      <c r="D75" s="22" t="s">
        <v>527</v>
      </c>
      <c r="E75" s="139" t="s">
        <v>138</v>
      </c>
      <c r="F75" s="142">
        <v>1</v>
      </c>
      <c r="G75" s="147">
        <v>44.73</v>
      </c>
      <c r="H75" s="147">
        <v>55.91</v>
      </c>
      <c r="I75" s="147">
        <v>55.91</v>
      </c>
      <c r="J75" s="82">
        <v>6.228310293728161E-5</v>
      </c>
    </row>
    <row r="76" spans="1:10" ht="14.25" x14ac:dyDescent="0.2">
      <c r="A76" s="22" t="s">
        <v>158</v>
      </c>
      <c r="B76" s="81" t="s">
        <v>159</v>
      </c>
      <c r="C76" s="22" t="s">
        <v>84</v>
      </c>
      <c r="D76" s="22" t="s">
        <v>528</v>
      </c>
      <c r="E76" s="139" t="s">
        <v>138</v>
      </c>
      <c r="F76" s="142">
        <v>1</v>
      </c>
      <c r="G76" s="147">
        <v>473.89</v>
      </c>
      <c r="H76" s="147">
        <v>592.36</v>
      </c>
      <c r="I76" s="147">
        <v>592.36</v>
      </c>
      <c r="J76" s="82">
        <v>6.5988229039399269E-4</v>
      </c>
    </row>
    <row r="77" spans="1:10" ht="38.25" x14ac:dyDescent="0.2">
      <c r="A77" s="22" t="s">
        <v>160</v>
      </c>
      <c r="B77" s="81" t="s">
        <v>161</v>
      </c>
      <c r="C77" s="22" t="s">
        <v>14</v>
      </c>
      <c r="D77" s="22" t="s">
        <v>162</v>
      </c>
      <c r="E77" s="139" t="s">
        <v>27</v>
      </c>
      <c r="F77" s="142">
        <v>2</v>
      </c>
      <c r="G77" s="147">
        <v>458.46</v>
      </c>
      <c r="H77" s="147">
        <v>573.07000000000005</v>
      </c>
      <c r="I77" s="147">
        <v>1146.1400000000001</v>
      </c>
      <c r="J77" s="82">
        <v>1.2767869003851894E-3</v>
      </c>
    </row>
    <row r="78" spans="1:10" ht="38.25" x14ac:dyDescent="0.2">
      <c r="A78" s="22" t="s">
        <v>163</v>
      </c>
      <c r="B78" s="81" t="s">
        <v>164</v>
      </c>
      <c r="C78" s="22" t="s">
        <v>14</v>
      </c>
      <c r="D78" s="22" t="s">
        <v>165</v>
      </c>
      <c r="E78" s="139" t="s">
        <v>69</v>
      </c>
      <c r="F78" s="142">
        <v>30</v>
      </c>
      <c r="G78" s="147">
        <v>42.38</v>
      </c>
      <c r="H78" s="147">
        <v>52.97</v>
      </c>
      <c r="I78" s="147">
        <v>1589.1</v>
      </c>
      <c r="J78" s="82">
        <v>1.7702392931073904E-3</v>
      </c>
    </row>
    <row r="79" spans="1:10" ht="14.25" x14ac:dyDescent="0.2">
      <c r="A79" s="22" t="s">
        <v>166</v>
      </c>
      <c r="B79" s="81" t="s">
        <v>167</v>
      </c>
      <c r="C79" s="22" t="s">
        <v>14</v>
      </c>
      <c r="D79" s="22" t="s">
        <v>168</v>
      </c>
      <c r="E79" s="139" t="s">
        <v>16</v>
      </c>
      <c r="F79" s="142">
        <v>35</v>
      </c>
      <c r="G79" s="147">
        <v>9.92</v>
      </c>
      <c r="H79" s="147">
        <v>12.4</v>
      </c>
      <c r="I79" s="147">
        <v>434</v>
      </c>
      <c r="J79" s="82">
        <v>4.8347105481631579E-4</v>
      </c>
    </row>
    <row r="80" spans="1:10" ht="25.5" x14ac:dyDescent="0.2">
      <c r="A80" s="22" t="s">
        <v>169</v>
      </c>
      <c r="B80" s="81" t="s">
        <v>170</v>
      </c>
      <c r="C80" s="22" t="s">
        <v>14</v>
      </c>
      <c r="D80" s="22" t="s">
        <v>171</v>
      </c>
      <c r="E80" s="139" t="s">
        <v>16</v>
      </c>
      <c r="F80" s="142">
        <v>35</v>
      </c>
      <c r="G80" s="147">
        <v>14.55</v>
      </c>
      <c r="H80" s="147">
        <v>18.18</v>
      </c>
      <c r="I80" s="147">
        <v>636.29999999999995</v>
      </c>
      <c r="J80" s="82">
        <v>7.0883094972263075E-4</v>
      </c>
    </row>
    <row r="81" spans="1:10" ht="14.25" x14ac:dyDescent="0.2">
      <c r="A81" s="21" t="s">
        <v>172</v>
      </c>
      <c r="B81" s="21"/>
      <c r="C81" s="21"/>
      <c r="D81" s="21" t="s">
        <v>529</v>
      </c>
      <c r="E81" s="21"/>
      <c r="F81" s="141"/>
      <c r="G81" s="145"/>
      <c r="H81" s="145"/>
      <c r="I81" s="146">
        <v>11528.69</v>
      </c>
      <c r="J81" s="80">
        <v>1.2842829297120535E-2</v>
      </c>
    </row>
    <row r="82" spans="1:10" ht="38.25" x14ac:dyDescent="0.2">
      <c r="A82" s="22" t="s">
        <v>173</v>
      </c>
      <c r="B82" s="81" t="s">
        <v>174</v>
      </c>
      <c r="C82" s="22" t="s">
        <v>14</v>
      </c>
      <c r="D82" s="22" t="s">
        <v>175</v>
      </c>
      <c r="E82" s="139" t="s">
        <v>27</v>
      </c>
      <c r="F82" s="142">
        <v>4</v>
      </c>
      <c r="G82" s="147">
        <v>103.63</v>
      </c>
      <c r="H82" s="147">
        <v>129.53</v>
      </c>
      <c r="I82" s="147">
        <v>518.12</v>
      </c>
      <c r="J82" s="82">
        <v>5.7717977631665791E-4</v>
      </c>
    </row>
    <row r="83" spans="1:10" ht="25.5" x14ac:dyDescent="0.2">
      <c r="A83" s="22" t="s">
        <v>176</v>
      </c>
      <c r="B83" s="81" t="s">
        <v>177</v>
      </c>
      <c r="C83" s="22" t="s">
        <v>84</v>
      </c>
      <c r="D83" s="22" t="s">
        <v>530</v>
      </c>
      <c r="E83" s="139" t="s">
        <v>138</v>
      </c>
      <c r="F83" s="142">
        <v>4</v>
      </c>
      <c r="G83" s="147">
        <v>233.46</v>
      </c>
      <c r="H83" s="147">
        <v>291.82</v>
      </c>
      <c r="I83" s="147">
        <v>1167.28</v>
      </c>
      <c r="J83" s="82">
        <v>1.3003366195068874E-3</v>
      </c>
    </row>
    <row r="84" spans="1:10" ht="38.25" x14ac:dyDescent="0.2">
      <c r="A84" s="22" t="s">
        <v>178</v>
      </c>
      <c r="B84" s="81" t="s">
        <v>179</v>
      </c>
      <c r="C84" s="22" t="s">
        <v>14</v>
      </c>
      <c r="D84" s="22" t="s">
        <v>180</v>
      </c>
      <c r="E84" s="139" t="s">
        <v>69</v>
      </c>
      <c r="F84" s="142">
        <v>500</v>
      </c>
      <c r="G84" s="147">
        <v>3.75</v>
      </c>
      <c r="H84" s="147">
        <v>4.68</v>
      </c>
      <c r="I84" s="147">
        <v>2340</v>
      </c>
      <c r="J84" s="82">
        <v>2.6067333370280621E-3</v>
      </c>
    </row>
    <row r="85" spans="1:10" ht="38.25" x14ac:dyDescent="0.2">
      <c r="A85" s="22" t="s">
        <v>181</v>
      </c>
      <c r="B85" s="81" t="s">
        <v>182</v>
      </c>
      <c r="C85" s="22" t="s">
        <v>14</v>
      </c>
      <c r="D85" s="22" t="s">
        <v>183</v>
      </c>
      <c r="E85" s="139" t="s">
        <v>69</v>
      </c>
      <c r="F85" s="142">
        <v>350</v>
      </c>
      <c r="G85" s="147">
        <v>6.3</v>
      </c>
      <c r="H85" s="147">
        <v>7.87</v>
      </c>
      <c r="I85" s="147">
        <v>2754.5</v>
      </c>
      <c r="J85" s="82">
        <v>3.068481614035811E-3</v>
      </c>
    </row>
    <row r="86" spans="1:10" ht="38.25" x14ac:dyDescent="0.2">
      <c r="A86" s="22" t="s">
        <v>184</v>
      </c>
      <c r="B86" s="81" t="s">
        <v>185</v>
      </c>
      <c r="C86" s="22" t="s">
        <v>14</v>
      </c>
      <c r="D86" s="22" t="s">
        <v>186</v>
      </c>
      <c r="E86" s="139" t="s">
        <v>69</v>
      </c>
      <c r="F86" s="142">
        <v>110</v>
      </c>
      <c r="G86" s="147">
        <v>7.58</v>
      </c>
      <c r="H86" s="147">
        <v>9.4700000000000006</v>
      </c>
      <c r="I86" s="147">
        <v>1041.7</v>
      </c>
      <c r="J86" s="82">
        <v>1.1604419304197147E-3</v>
      </c>
    </row>
    <row r="87" spans="1:10" ht="51" x14ac:dyDescent="0.2">
      <c r="A87" s="22" t="s">
        <v>187</v>
      </c>
      <c r="B87" s="81" t="s">
        <v>188</v>
      </c>
      <c r="C87" s="22" t="s">
        <v>14</v>
      </c>
      <c r="D87" s="22" t="s">
        <v>189</v>
      </c>
      <c r="E87" s="139" t="s">
        <v>27</v>
      </c>
      <c r="F87" s="142">
        <v>1</v>
      </c>
      <c r="G87" s="147">
        <v>913.47</v>
      </c>
      <c r="H87" s="147">
        <v>1141.83</v>
      </c>
      <c r="I87" s="147">
        <v>1141.83</v>
      </c>
      <c r="J87" s="82">
        <v>1.2719856094951932E-3</v>
      </c>
    </row>
    <row r="88" spans="1:10" ht="25.5" x14ac:dyDescent="0.2">
      <c r="A88" s="22" t="s">
        <v>190</v>
      </c>
      <c r="B88" s="81" t="s">
        <v>191</v>
      </c>
      <c r="C88" s="22" t="s">
        <v>14</v>
      </c>
      <c r="D88" s="22" t="s">
        <v>192</v>
      </c>
      <c r="E88" s="139" t="s">
        <v>27</v>
      </c>
      <c r="F88" s="142">
        <v>3</v>
      </c>
      <c r="G88" s="147">
        <v>9.4700000000000006</v>
      </c>
      <c r="H88" s="147">
        <v>11.83</v>
      </c>
      <c r="I88" s="147">
        <v>35.49</v>
      </c>
      <c r="J88" s="82">
        <v>3.9535455611592277E-5</v>
      </c>
    </row>
    <row r="89" spans="1:10" ht="25.5" x14ac:dyDescent="0.2">
      <c r="A89" s="22" t="s">
        <v>193</v>
      </c>
      <c r="B89" s="81" t="s">
        <v>194</v>
      </c>
      <c r="C89" s="22" t="s">
        <v>14</v>
      </c>
      <c r="D89" s="22" t="s">
        <v>195</v>
      </c>
      <c r="E89" s="139" t="s">
        <v>27</v>
      </c>
      <c r="F89" s="142">
        <v>1</v>
      </c>
      <c r="G89" s="147">
        <v>70.069999999999993</v>
      </c>
      <c r="H89" s="147">
        <v>87.58</v>
      </c>
      <c r="I89" s="147">
        <v>87.58</v>
      </c>
      <c r="J89" s="82">
        <v>9.756312207560585E-5</v>
      </c>
    </row>
    <row r="90" spans="1:10" ht="25.5" x14ac:dyDescent="0.2">
      <c r="A90" s="22" t="s">
        <v>196</v>
      </c>
      <c r="B90" s="81" t="s">
        <v>197</v>
      </c>
      <c r="C90" s="22" t="s">
        <v>14</v>
      </c>
      <c r="D90" s="22" t="s">
        <v>198</v>
      </c>
      <c r="E90" s="139" t="s">
        <v>27</v>
      </c>
      <c r="F90" s="142">
        <v>1</v>
      </c>
      <c r="G90" s="147">
        <v>10.59</v>
      </c>
      <c r="H90" s="147">
        <v>13.23</v>
      </c>
      <c r="I90" s="147">
        <v>13.23</v>
      </c>
      <c r="J90" s="82">
        <v>1.473806925165866E-5</v>
      </c>
    </row>
    <row r="91" spans="1:10" ht="25.5" x14ac:dyDescent="0.2">
      <c r="A91" s="22" t="s">
        <v>199</v>
      </c>
      <c r="B91" s="81" t="s">
        <v>200</v>
      </c>
      <c r="C91" s="22" t="s">
        <v>84</v>
      </c>
      <c r="D91" s="22" t="s">
        <v>531</v>
      </c>
      <c r="E91" s="139" t="s">
        <v>201</v>
      </c>
      <c r="F91" s="142">
        <v>20</v>
      </c>
      <c r="G91" s="147">
        <v>56.4</v>
      </c>
      <c r="H91" s="147">
        <v>70.5</v>
      </c>
      <c r="I91" s="147">
        <v>1410</v>
      </c>
      <c r="J91" s="82">
        <v>1.5707239338502426E-3</v>
      </c>
    </row>
    <row r="92" spans="1:10" ht="25.5" x14ac:dyDescent="0.2">
      <c r="A92" s="22" t="s">
        <v>202</v>
      </c>
      <c r="B92" s="81" t="s">
        <v>203</v>
      </c>
      <c r="C92" s="22" t="s">
        <v>14</v>
      </c>
      <c r="D92" s="22" t="s">
        <v>204</v>
      </c>
      <c r="E92" s="139" t="s">
        <v>27</v>
      </c>
      <c r="F92" s="142">
        <v>1</v>
      </c>
      <c r="G92" s="147">
        <v>16.64</v>
      </c>
      <c r="H92" s="147">
        <v>20.8</v>
      </c>
      <c r="I92" s="147">
        <v>20.8</v>
      </c>
      <c r="J92" s="82">
        <v>2.3170962995804996E-5</v>
      </c>
    </row>
    <row r="93" spans="1:10" ht="38.25" x14ac:dyDescent="0.2">
      <c r="A93" s="22" t="s">
        <v>205</v>
      </c>
      <c r="B93" s="81" t="s">
        <v>206</v>
      </c>
      <c r="C93" s="22" t="s">
        <v>14</v>
      </c>
      <c r="D93" s="22" t="s">
        <v>207</v>
      </c>
      <c r="E93" s="139" t="s">
        <v>27</v>
      </c>
      <c r="F93" s="142">
        <v>6</v>
      </c>
      <c r="G93" s="147">
        <v>133.09</v>
      </c>
      <c r="H93" s="147">
        <v>166.36</v>
      </c>
      <c r="I93" s="147">
        <v>998.16</v>
      </c>
      <c r="J93" s="82">
        <v>1.1119388665333037E-3</v>
      </c>
    </row>
    <row r="94" spans="1:10" ht="14.25" x14ac:dyDescent="0.2">
      <c r="A94" s="21" t="s">
        <v>208</v>
      </c>
      <c r="B94" s="21"/>
      <c r="C94" s="21"/>
      <c r="D94" s="21" t="s">
        <v>532</v>
      </c>
      <c r="E94" s="21"/>
      <c r="F94" s="141"/>
      <c r="G94" s="145"/>
      <c r="H94" s="145"/>
      <c r="I94" s="146">
        <v>4698.59</v>
      </c>
      <c r="J94" s="80">
        <v>5.2341757222336251E-3</v>
      </c>
    </row>
    <row r="95" spans="1:10" ht="14.25" x14ac:dyDescent="0.2">
      <c r="A95" s="22" t="s">
        <v>209</v>
      </c>
      <c r="B95" s="81" t="s">
        <v>210</v>
      </c>
      <c r="C95" s="22" t="s">
        <v>55</v>
      </c>
      <c r="D95" s="22" t="s">
        <v>211</v>
      </c>
      <c r="E95" s="139" t="s">
        <v>27</v>
      </c>
      <c r="F95" s="142">
        <v>1</v>
      </c>
      <c r="G95" s="147">
        <v>2531.4699999999998</v>
      </c>
      <c r="H95" s="147">
        <v>3164.33</v>
      </c>
      <c r="I95" s="147">
        <v>3164.33</v>
      </c>
      <c r="J95" s="82">
        <v>3.525027564255559E-3</v>
      </c>
    </row>
    <row r="96" spans="1:10" ht="51" x14ac:dyDescent="0.2">
      <c r="A96" s="22" t="s">
        <v>212</v>
      </c>
      <c r="B96" s="81" t="s">
        <v>213</v>
      </c>
      <c r="C96" s="22" t="s">
        <v>84</v>
      </c>
      <c r="D96" s="22" t="s">
        <v>533</v>
      </c>
      <c r="E96" s="139" t="s">
        <v>201</v>
      </c>
      <c r="F96" s="142">
        <v>6</v>
      </c>
      <c r="G96" s="147">
        <v>204.57</v>
      </c>
      <c r="H96" s="147">
        <v>255.71</v>
      </c>
      <c r="I96" s="147">
        <v>1534.26</v>
      </c>
      <c r="J96" s="82">
        <v>1.7091481579780661E-3</v>
      </c>
    </row>
    <row r="97" spans="1:10" ht="14.25" x14ac:dyDescent="0.2">
      <c r="A97" s="21" t="s">
        <v>214</v>
      </c>
      <c r="B97" s="21"/>
      <c r="C97" s="21"/>
      <c r="D97" s="21" t="s">
        <v>534</v>
      </c>
      <c r="E97" s="21"/>
      <c r="F97" s="141"/>
      <c r="G97" s="145"/>
      <c r="H97" s="145"/>
      <c r="I97" s="146">
        <v>2865.51</v>
      </c>
      <c r="J97" s="80">
        <v>3.1921454891398644E-3</v>
      </c>
    </row>
    <row r="98" spans="1:10" ht="38.25" x14ac:dyDescent="0.2">
      <c r="A98" s="22" t="s">
        <v>215</v>
      </c>
      <c r="B98" s="81" t="s">
        <v>216</v>
      </c>
      <c r="C98" s="22" t="s">
        <v>84</v>
      </c>
      <c r="D98" s="22" t="s">
        <v>535</v>
      </c>
      <c r="E98" s="139" t="s">
        <v>16</v>
      </c>
      <c r="F98" s="142">
        <v>15.65</v>
      </c>
      <c r="G98" s="147">
        <v>146.47999999999999</v>
      </c>
      <c r="H98" s="147">
        <v>183.1</v>
      </c>
      <c r="I98" s="147">
        <v>2865.51</v>
      </c>
      <c r="J98" s="82">
        <v>3.1921454891398644E-3</v>
      </c>
    </row>
    <row r="99" spans="1:10" ht="14.25" x14ac:dyDescent="0.2">
      <c r="A99" s="21" t="s">
        <v>217</v>
      </c>
      <c r="B99" s="21"/>
      <c r="C99" s="21"/>
      <c r="D99" s="21" t="s">
        <v>536</v>
      </c>
      <c r="E99" s="21"/>
      <c r="F99" s="141"/>
      <c r="G99" s="145"/>
      <c r="H99" s="145"/>
      <c r="I99" s="146">
        <v>1612.72</v>
      </c>
      <c r="J99" s="80">
        <v>1.7965517039708959E-3</v>
      </c>
    </row>
    <row r="100" spans="1:10" ht="51" x14ac:dyDescent="0.2">
      <c r="A100" s="22" t="s">
        <v>218</v>
      </c>
      <c r="B100" s="81" t="s">
        <v>219</v>
      </c>
      <c r="C100" s="22" t="s">
        <v>14</v>
      </c>
      <c r="D100" s="22" t="s">
        <v>220</v>
      </c>
      <c r="E100" s="139" t="s">
        <v>16</v>
      </c>
      <c r="F100" s="142">
        <v>15.65</v>
      </c>
      <c r="G100" s="147">
        <v>18.73</v>
      </c>
      <c r="H100" s="147">
        <v>23.41</v>
      </c>
      <c r="I100" s="147">
        <v>366.36</v>
      </c>
      <c r="J100" s="82">
        <v>4.0812086553572685E-4</v>
      </c>
    </row>
    <row r="101" spans="1:10" ht="38.25" x14ac:dyDescent="0.2">
      <c r="A101" s="22" t="s">
        <v>221</v>
      </c>
      <c r="B101" s="81" t="s">
        <v>222</v>
      </c>
      <c r="C101" s="22" t="s">
        <v>14</v>
      </c>
      <c r="D101" s="22" t="s">
        <v>223</v>
      </c>
      <c r="E101" s="139" t="s">
        <v>16</v>
      </c>
      <c r="F101" s="142">
        <v>15.65</v>
      </c>
      <c r="G101" s="147">
        <v>14.53</v>
      </c>
      <c r="H101" s="147">
        <v>18.16</v>
      </c>
      <c r="I101" s="147">
        <v>284.2</v>
      </c>
      <c r="J101" s="82">
        <v>3.1659556170229712E-4</v>
      </c>
    </row>
    <row r="102" spans="1:10" ht="51" x14ac:dyDescent="0.2">
      <c r="A102" s="22" t="s">
        <v>224</v>
      </c>
      <c r="B102" s="81" t="s">
        <v>225</v>
      </c>
      <c r="C102" s="22" t="s">
        <v>14</v>
      </c>
      <c r="D102" s="22" t="s">
        <v>705</v>
      </c>
      <c r="E102" s="139" t="s">
        <v>16</v>
      </c>
      <c r="F102" s="142">
        <v>15.65</v>
      </c>
      <c r="G102" s="147">
        <v>49.19</v>
      </c>
      <c r="H102" s="147">
        <v>61.48</v>
      </c>
      <c r="I102" s="147">
        <v>962.16</v>
      </c>
      <c r="J102" s="82">
        <v>1.071835276732872E-3</v>
      </c>
    </row>
    <row r="103" spans="1:10" ht="14.25" x14ac:dyDescent="0.2">
      <c r="A103" s="21" t="s">
        <v>226</v>
      </c>
      <c r="B103" s="21"/>
      <c r="C103" s="21"/>
      <c r="D103" s="21" t="s">
        <v>537</v>
      </c>
      <c r="E103" s="21"/>
      <c r="F103" s="141"/>
      <c r="G103" s="145"/>
      <c r="H103" s="145"/>
      <c r="I103" s="146">
        <v>10507.41</v>
      </c>
      <c r="J103" s="80">
        <v>1.1705135014026509E-2</v>
      </c>
    </row>
    <row r="104" spans="1:10" ht="14.25" x14ac:dyDescent="0.2">
      <c r="A104" s="21" t="s">
        <v>227</v>
      </c>
      <c r="B104" s="21"/>
      <c r="C104" s="21"/>
      <c r="D104" s="21" t="s">
        <v>538</v>
      </c>
      <c r="E104" s="21"/>
      <c r="F104" s="141"/>
      <c r="G104" s="145"/>
      <c r="H104" s="145"/>
      <c r="I104" s="146">
        <v>0</v>
      </c>
      <c r="J104" s="80">
        <v>0</v>
      </c>
    </row>
    <row r="105" spans="1:10" ht="38.25" x14ac:dyDescent="0.2">
      <c r="A105" s="22" t="s">
        <v>228</v>
      </c>
      <c r="B105" s="81" t="s">
        <v>229</v>
      </c>
      <c r="C105" s="22" t="s">
        <v>84</v>
      </c>
      <c r="D105" s="22" t="s">
        <v>539</v>
      </c>
      <c r="E105" s="139" t="s">
        <v>138</v>
      </c>
      <c r="F105" s="142">
        <v>3</v>
      </c>
      <c r="G105" s="147">
        <v>2801.98</v>
      </c>
      <c r="H105" s="147">
        <v>3502.47</v>
      </c>
      <c r="I105" s="147">
        <v>10507.41</v>
      </c>
      <c r="J105" s="82">
        <v>1.1705135014026509E-2</v>
      </c>
    </row>
    <row r="106" spans="1:10" ht="14.25" x14ac:dyDescent="0.2">
      <c r="A106" s="21" t="s">
        <v>230</v>
      </c>
      <c r="B106" s="21"/>
      <c r="C106" s="21"/>
      <c r="D106" s="21" t="s">
        <v>540</v>
      </c>
      <c r="E106" s="21"/>
      <c r="F106" s="141"/>
      <c r="G106" s="145"/>
      <c r="H106" s="145"/>
      <c r="I106" s="146">
        <v>2954.03</v>
      </c>
      <c r="J106" s="80">
        <v>3.2907557605047037E-3</v>
      </c>
    </row>
    <row r="107" spans="1:10" ht="14.25" x14ac:dyDescent="0.2">
      <c r="A107" s="22" t="s">
        <v>231</v>
      </c>
      <c r="B107" s="81" t="s">
        <v>232</v>
      </c>
      <c r="C107" s="22" t="s">
        <v>55</v>
      </c>
      <c r="D107" s="22" t="s">
        <v>233</v>
      </c>
      <c r="E107" s="139" t="s">
        <v>27</v>
      </c>
      <c r="F107" s="142">
        <v>1</v>
      </c>
      <c r="G107" s="147">
        <v>2024.57</v>
      </c>
      <c r="H107" s="147">
        <v>2530.71</v>
      </c>
      <c r="I107" s="147">
        <v>2530.71</v>
      </c>
      <c r="J107" s="82">
        <v>2.8191821039958492E-3</v>
      </c>
    </row>
    <row r="108" spans="1:10" ht="14.25" x14ac:dyDescent="0.2">
      <c r="A108" s="22" t="s">
        <v>234</v>
      </c>
      <c r="B108" s="81" t="s">
        <v>235</v>
      </c>
      <c r="C108" s="22" t="s">
        <v>55</v>
      </c>
      <c r="D108" s="22" t="s">
        <v>541</v>
      </c>
      <c r="E108" s="139" t="s">
        <v>69</v>
      </c>
      <c r="F108" s="142">
        <v>4</v>
      </c>
      <c r="G108" s="147">
        <v>84.67</v>
      </c>
      <c r="H108" s="147">
        <v>105.83</v>
      </c>
      <c r="I108" s="147">
        <v>423.32</v>
      </c>
      <c r="J108" s="82">
        <v>4.7157365650885442E-4</v>
      </c>
    </row>
    <row r="109" spans="1:10" ht="14.25" x14ac:dyDescent="0.2">
      <c r="A109" s="21" t="s">
        <v>236</v>
      </c>
      <c r="B109" s="21"/>
      <c r="C109" s="21"/>
      <c r="D109" s="21" t="s">
        <v>237</v>
      </c>
      <c r="E109" s="21"/>
      <c r="F109" s="141"/>
      <c r="G109" s="145"/>
      <c r="H109" s="145"/>
      <c r="I109" s="146">
        <v>317788.09999999998</v>
      </c>
      <c r="J109" s="80">
        <v>0.3540123223849605</v>
      </c>
    </row>
    <row r="110" spans="1:10" ht="14.25" x14ac:dyDescent="0.2">
      <c r="A110" s="21" t="s">
        <v>238</v>
      </c>
      <c r="B110" s="21"/>
      <c r="C110" s="21"/>
      <c r="D110" s="21" t="s">
        <v>542</v>
      </c>
      <c r="E110" s="21"/>
      <c r="F110" s="141"/>
      <c r="G110" s="145"/>
      <c r="H110" s="145"/>
      <c r="I110" s="146">
        <v>46246.2</v>
      </c>
      <c r="J110" s="80">
        <v>5.1517739850797939E-2</v>
      </c>
    </row>
    <row r="111" spans="1:10" ht="14.25" x14ac:dyDescent="0.2">
      <c r="A111" s="21" t="s">
        <v>239</v>
      </c>
      <c r="B111" s="21"/>
      <c r="C111" s="21"/>
      <c r="D111" s="21" t="s">
        <v>543</v>
      </c>
      <c r="E111" s="21"/>
      <c r="F111" s="141"/>
      <c r="G111" s="145"/>
      <c r="H111" s="145"/>
      <c r="I111" s="146">
        <v>33828.78</v>
      </c>
      <c r="J111" s="80">
        <v>3.7684875460251357E-2</v>
      </c>
    </row>
    <row r="112" spans="1:10" ht="14.25" x14ac:dyDescent="0.2">
      <c r="A112" s="22" t="s">
        <v>240</v>
      </c>
      <c r="B112" s="81" t="s">
        <v>241</v>
      </c>
      <c r="C112" s="22" t="s">
        <v>84</v>
      </c>
      <c r="D112" s="22" t="s">
        <v>544</v>
      </c>
      <c r="E112" s="139" t="s">
        <v>16</v>
      </c>
      <c r="F112" s="142">
        <v>324</v>
      </c>
      <c r="G112" s="147">
        <v>14.34</v>
      </c>
      <c r="H112" s="147">
        <v>17.920000000000002</v>
      </c>
      <c r="I112" s="147">
        <v>5806.08</v>
      </c>
      <c r="J112" s="82">
        <v>6.4679069630136287E-3</v>
      </c>
    </row>
    <row r="113" spans="1:10" ht="38.25" x14ac:dyDescent="0.2">
      <c r="A113" s="22" t="s">
        <v>242</v>
      </c>
      <c r="B113" s="81" t="s">
        <v>243</v>
      </c>
      <c r="C113" s="22" t="s">
        <v>14</v>
      </c>
      <c r="D113" s="22" t="s">
        <v>244</v>
      </c>
      <c r="E113" s="139" t="s">
        <v>16</v>
      </c>
      <c r="F113" s="142">
        <v>324</v>
      </c>
      <c r="G113" s="147">
        <v>2.98</v>
      </c>
      <c r="H113" s="147">
        <v>3.72</v>
      </c>
      <c r="I113" s="147">
        <v>1205.28</v>
      </c>
      <c r="J113" s="82">
        <v>1.3426681865184541E-3</v>
      </c>
    </row>
    <row r="114" spans="1:10" ht="63.75" x14ac:dyDescent="0.2">
      <c r="A114" s="22" t="s">
        <v>245</v>
      </c>
      <c r="B114" s="81" t="s">
        <v>246</v>
      </c>
      <c r="C114" s="22" t="s">
        <v>14</v>
      </c>
      <c r="D114" s="22" t="s">
        <v>247</v>
      </c>
      <c r="E114" s="139" t="s">
        <v>16</v>
      </c>
      <c r="F114" s="142">
        <v>156.6</v>
      </c>
      <c r="G114" s="147">
        <v>12.63</v>
      </c>
      <c r="H114" s="147">
        <v>15.78</v>
      </c>
      <c r="I114" s="147">
        <v>2471.14</v>
      </c>
      <c r="J114" s="82">
        <v>2.7528218027621904E-3</v>
      </c>
    </row>
    <row r="115" spans="1:10" ht="51" x14ac:dyDescent="0.2">
      <c r="A115" s="22" t="s">
        <v>248</v>
      </c>
      <c r="B115" s="81" t="s">
        <v>249</v>
      </c>
      <c r="C115" s="22" t="s">
        <v>14</v>
      </c>
      <c r="D115" s="22" t="s">
        <v>250</v>
      </c>
      <c r="E115" s="139" t="s">
        <v>16</v>
      </c>
      <c r="F115" s="142">
        <v>156.6</v>
      </c>
      <c r="G115" s="147">
        <v>15.83</v>
      </c>
      <c r="H115" s="147">
        <v>19.78</v>
      </c>
      <c r="I115" s="147">
        <v>3097.54</v>
      </c>
      <c r="J115" s="82">
        <v>3.4506242652897023E-3</v>
      </c>
    </row>
    <row r="116" spans="1:10" ht="14.25" x14ac:dyDescent="0.2">
      <c r="A116" s="22" t="s">
        <v>251</v>
      </c>
      <c r="B116" s="81" t="s">
        <v>252</v>
      </c>
      <c r="C116" s="22" t="s">
        <v>14</v>
      </c>
      <c r="D116" s="22" t="s">
        <v>253</v>
      </c>
      <c r="E116" s="139" t="s">
        <v>16</v>
      </c>
      <c r="F116" s="142">
        <v>156.6</v>
      </c>
      <c r="G116" s="147">
        <v>16.27</v>
      </c>
      <c r="H116" s="147">
        <v>20.329999999999998</v>
      </c>
      <c r="I116" s="147">
        <v>3183.67</v>
      </c>
      <c r="J116" s="82">
        <v>3.5465721038872352E-3</v>
      </c>
    </row>
    <row r="117" spans="1:10" ht="51" x14ac:dyDescent="0.2">
      <c r="A117" s="22" t="s">
        <v>254</v>
      </c>
      <c r="B117" s="81" t="s">
        <v>106</v>
      </c>
      <c r="C117" s="22" t="s">
        <v>84</v>
      </c>
      <c r="D117" s="22" t="s">
        <v>515</v>
      </c>
      <c r="E117" s="139" t="s">
        <v>16</v>
      </c>
      <c r="F117" s="142">
        <v>156.6</v>
      </c>
      <c r="G117" s="147">
        <v>64.400000000000006</v>
      </c>
      <c r="H117" s="147">
        <v>80.5</v>
      </c>
      <c r="I117" s="147">
        <v>12606.3</v>
      </c>
      <c r="J117" s="82">
        <v>1.4043274558366179E-2</v>
      </c>
    </row>
    <row r="118" spans="1:10" ht="25.5" x14ac:dyDescent="0.2">
      <c r="A118" s="22" t="s">
        <v>255</v>
      </c>
      <c r="B118" s="81" t="s">
        <v>256</v>
      </c>
      <c r="C118" s="22" t="s">
        <v>14</v>
      </c>
      <c r="D118" s="22" t="s">
        <v>257</v>
      </c>
      <c r="E118" s="139" t="s">
        <v>16</v>
      </c>
      <c r="F118" s="142">
        <v>156.6</v>
      </c>
      <c r="G118" s="147">
        <v>11.47</v>
      </c>
      <c r="H118" s="147">
        <v>14.33</v>
      </c>
      <c r="I118" s="147">
        <v>2244.0700000000002</v>
      </c>
      <c r="J118" s="82">
        <v>2.4998684100959673E-3</v>
      </c>
    </row>
    <row r="119" spans="1:10" ht="25.5" x14ac:dyDescent="0.2">
      <c r="A119" s="22" t="s">
        <v>258</v>
      </c>
      <c r="B119" s="81" t="s">
        <v>259</v>
      </c>
      <c r="C119" s="22" t="s">
        <v>14</v>
      </c>
      <c r="D119" s="22" t="s">
        <v>260</v>
      </c>
      <c r="E119" s="139" t="s">
        <v>16</v>
      </c>
      <c r="F119" s="142">
        <v>16.8</v>
      </c>
      <c r="G119" s="147">
        <v>5.43</v>
      </c>
      <c r="H119" s="147">
        <v>6.78</v>
      </c>
      <c r="I119" s="147">
        <v>113.9</v>
      </c>
      <c r="J119" s="82">
        <v>1.2688330217414372E-4</v>
      </c>
    </row>
    <row r="120" spans="1:10" ht="38.25" x14ac:dyDescent="0.2">
      <c r="A120" s="22" t="s">
        <v>261</v>
      </c>
      <c r="B120" s="81" t="s">
        <v>262</v>
      </c>
      <c r="C120" s="22" t="s">
        <v>14</v>
      </c>
      <c r="D120" s="22" t="s">
        <v>263</v>
      </c>
      <c r="E120" s="139" t="s">
        <v>27</v>
      </c>
      <c r="F120" s="142">
        <v>8</v>
      </c>
      <c r="G120" s="147">
        <v>310.08</v>
      </c>
      <c r="H120" s="147">
        <v>387.6</v>
      </c>
      <c r="I120" s="147">
        <v>3100.8</v>
      </c>
      <c r="J120" s="82">
        <v>3.4542558681438526E-3</v>
      </c>
    </row>
    <row r="121" spans="1:10" ht="14.25" x14ac:dyDescent="0.2">
      <c r="A121" s="21" t="s">
        <v>264</v>
      </c>
      <c r="B121" s="21"/>
      <c r="C121" s="21"/>
      <c r="D121" s="21" t="s">
        <v>545</v>
      </c>
      <c r="E121" s="21"/>
      <c r="F121" s="141"/>
      <c r="G121" s="145"/>
      <c r="H121" s="145"/>
      <c r="I121" s="146">
        <v>12417.42</v>
      </c>
      <c r="J121" s="80">
        <v>1.3832864390546581E-2</v>
      </c>
    </row>
    <row r="122" spans="1:10" ht="25.5" x14ac:dyDescent="0.2">
      <c r="A122" s="22" t="s">
        <v>265</v>
      </c>
      <c r="B122" s="81" t="s">
        <v>256</v>
      </c>
      <c r="C122" s="22" t="s">
        <v>14</v>
      </c>
      <c r="D122" s="22" t="s">
        <v>257</v>
      </c>
      <c r="E122" s="139" t="s">
        <v>16</v>
      </c>
      <c r="F122" s="142">
        <v>324.77999999999997</v>
      </c>
      <c r="G122" s="147">
        <v>11.47</v>
      </c>
      <c r="H122" s="147">
        <v>14.33</v>
      </c>
      <c r="I122" s="147">
        <v>4654.09</v>
      </c>
      <c r="J122" s="82">
        <v>5.1846032292858692E-3</v>
      </c>
    </row>
    <row r="123" spans="1:10" ht="14.25" x14ac:dyDescent="0.2">
      <c r="A123" s="22" t="s">
        <v>706</v>
      </c>
      <c r="B123" s="81" t="s">
        <v>707</v>
      </c>
      <c r="C123" s="22" t="s">
        <v>55</v>
      </c>
      <c r="D123" s="22" t="s">
        <v>708</v>
      </c>
      <c r="E123" s="139" t="s">
        <v>27</v>
      </c>
      <c r="F123" s="142">
        <v>1</v>
      </c>
      <c r="G123" s="147">
        <v>6210.67</v>
      </c>
      <c r="H123" s="147">
        <v>7763.33</v>
      </c>
      <c r="I123" s="147">
        <v>7763.33</v>
      </c>
      <c r="J123" s="82">
        <v>8.6482611612607122E-3</v>
      </c>
    </row>
    <row r="124" spans="1:10" ht="14.25" x14ac:dyDescent="0.2">
      <c r="A124" s="21" t="s">
        <v>266</v>
      </c>
      <c r="B124" s="21"/>
      <c r="C124" s="21"/>
      <c r="D124" s="21" t="s">
        <v>546</v>
      </c>
      <c r="E124" s="21"/>
      <c r="F124" s="141"/>
      <c r="G124" s="145"/>
      <c r="H124" s="145"/>
      <c r="I124" s="146">
        <v>64903.57</v>
      </c>
      <c r="J124" s="80">
        <v>7.2301837440655742E-2</v>
      </c>
    </row>
    <row r="125" spans="1:10" ht="14.25" x14ac:dyDescent="0.2">
      <c r="A125" s="21" t="s">
        <v>267</v>
      </c>
      <c r="B125" s="21"/>
      <c r="C125" s="21"/>
      <c r="D125" s="21" t="s">
        <v>547</v>
      </c>
      <c r="E125" s="21"/>
      <c r="F125" s="141"/>
      <c r="G125" s="145"/>
      <c r="H125" s="145"/>
      <c r="I125" s="146">
        <v>64903.57</v>
      </c>
      <c r="J125" s="80">
        <v>7.2301837440655742E-2</v>
      </c>
    </row>
    <row r="126" spans="1:10" ht="14.25" x14ac:dyDescent="0.2">
      <c r="A126" s="22" t="s">
        <v>268</v>
      </c>
      <c r="B126" s="81" t="s">
        <v>241</v>
      </c>
      <c r="C126" s="22" t="s">
        <v>84</v>
      </c>
      <c r="D126" s="22" t="s">
        <v>544</v>
      </c>
      <c r="E126" s="139" t="s">
        <v>16</v>
      </c>
      <c r="F126" s="142">
        <v>516.34</v>
      </c>
      <c r="G126" s="147">
        <v>14.34</v>
      </c>
      <c r="H126" s="147">
        <v>17.920000000000002</v>
      </c>
      <c r="I126" s="147">
        <v>9252.81</v>
      </c>
      <c r="J126" s="82">
        <v>1.0307524909481463E-2</v>
      </c>
    </row>
    <row r="127" spans="1:10" ht="38.25" x14ac:dyDescent="0.2">
      <c r="A127" s="22" t="s">
        <v>269</v>
      </c>
      <c r="B127" s="81" t="s">
        <v>243</v>
      </c>
      <c r="C127" s="22" t="s">
        <v>14</v>
      </c>
      <c r="D127" s="22" t="s">
        <v>244</v>
      </c>
      <c r="E127" s="139" t="s">
        <v>16</v>
      </c>
      <c r="F127" s="142">
        <v>516.34</v>
      </c>
      <c r="G127" s="147">
        <v>2.98</v>
      </c>
      <c r="H127" s="147">
        <v>3.72</v>
      </c>
      <c r="I127" s="147">
        <v>1920.78</v>
      </c>
      <c r="J127" s="82">
        <v>2.1397270338020346E-3</v>
      </c>
    </row>
    <row r="128" spans="1:10" ht="63.75" x14ac:dyDescent="0.2">
      <c r="A128" s="22" t="s">
        <v>270</v>
      </c>
      <c r="B128" s="81" t="s">
        <v>246</v>
      </c>
      <c r="C128" s="22" t="s">
        <v>14</v>
      </c>
      <c r="D128" s="22" t="s">
        <v>247</v>
      </c>
      <c r="E128" s="139" t="s">
        <v>16</v>
      </c>
      <c r="F128" s="142">
        <v>258.32</v>
      </c>
      <c r="G128" s="147">
        <v>12.63</v>
      </c>
      <c r="H128" s="147">
        <v>15.78</v>
      </c>
      <c r="I128" s="147">
        <v>4076.28</v>
      </c>
      <c r="J128" s="82">
        <v>4.5409294731028841E-3</v>
      </c>
    </row>
    <row r="129" spans="1:10" ht="51" x14ac:dyDescent="0.2">
      <c r="A129" s="22" t="s">
        <v>271</v>
      </c>
      <c r="B129" s="81" t="s">
        <v>249</v>
      </c>
      <c r="C129" s="22" t="s">
        <v>14</v>
      </c>
      <c r="D129" s="22" t="s">
        <v>250</v>
      </c>
      <c r="E129" s="139" t="s">
        <v>16</v>
      </c>
      <c r="F129" s="142">
        <v>258.32</v>
      </c>
      <c r="G129" s="147">
        <v>15.83</v>
      </c>
      <c r="H129" s="147">
        <v>19.78</v>
      </c>
      <c r="I129" s="147">
        <v>5109.5600000000004</v>
      </c>
      <c r="J129" s="82">
        <v>5.6919916194637203E-3</v>
      </c>
    </row>
    <row r="130" spans="1:10" ht="14.25" x14ac:dyDescent="0.2">
      <c r="A130" s="22" t="s">
        <v>272</v>
      </c>
      <c r="B130" s="81" t="s">
        <v>252</v>
      </c>
      <c r="C130" s="22" t="s">
        <v>14</v>
      </c>
      <c r="D130" s="22" t="s">
        <v>253</v>
      </c>
      <c r="E130" s="139" t="s">
        <v>16</v>
      </c>
      <c r="F130" s="142">
        <v>258.32</v>
      </c>
      <c r="G130" s="147">
        <v>16.27</v>
      </c>
      <c r="H130" s="147">
        <v>20.329999999999998</v>
      </c>
      <c r="I130" s="147">
        <v>5251.64</v>
      </c>
      <c r="J130" s="82">
        <v>5.8502671205427573E-3</v>
      </c>
    </row>
    <row r="131" spans="1:10" ht="51" x14ac:dyDescent="0.2">
      <c r="A131" s="22" t="s">
        <v>273</v>
      </c>
      <c r="B131" s="81" t="s">
        <v>106</v>
      </c>
      <c r="C131" s="22" t="s">
        <v>84</v>
      </c>
      <c r="D131" s="22" t="s">
        <v>515</v>
      </c>
      <c r="E131" s="139" t="s">
        <v>16</v>
      </c>
      <c r="F131" s="142">
        <v>258.32</v>
      </c>
      <c r="G131" s="147">
        <v>64.400000000000006</v>
      </c>
      <c r="H131" s="147">
        <v>80.5</v>
      </c>
      <c r="I131" s="147">
        <v>20794.759999999998</v>
      </c>
      <c r="J131" s="82">
        <v>2.3165125695511823E-2</v>
      </c>
    </row>
    <row r="132" spans="1:10" ht="25.5" x14ac:dyDescent="0.2">
      <c r="A132" s="22" t="s">
        <v>274</v>
      </c>
      <c r="B132" s="81" t="s">
        <v>256</v>
      </c>
      <c r="C132" s="22" t="s">
        <v>14</v>
      </c>
      <c r="D132" s="22" t="s">
        <v>257</v>
      </c>
      <c r="E132" s="139" t="s">
        <v>16</v>
      </c>
      <c r="F132" s="142">
        <v>258.32</v>
      </c>
      <c r="G132" s="147">
        <v>11.47</v>
      </c>
      <c r="H132" s="147">
        <v>14.33</v>
      </c>
      <c r="I132" s="147">
        <v>3701.72</v>
      </c>
      <c r="J132" s="82">
        <v>4.1236739010015039E-3</v>
      </c>
    </row>
    <row r="133" spans="1:10" ht="25.5" x14ac:dyDescent="0.2">
      <c r="A133" s="22" t="s">
        <v>275</v>
      </c>
      <c r="B133" s="81" t="s">
        <v>259</v>
      </c>
      <c r="C133" s="22" t="s">
        <v>14</v>
      </c>
      <c r="D133" s="22" t="s">
        <v>260</v>
      </c>
      <c r="E133" s="139" t="s">
        <v>16</v>
      </c>
      <c r="F133" s="142">
        <v>17.45</v>
      </c>
      <c r="G133" s="147">
        <v>5.43</v>
      </c>
      <c r="H133" s="147">
        <v>6.78</v>
      </c>
      <c r="I133" s="147">
        <v>118.31</v>
      </c>
      <c r="J133" s="82">
        <v>1.317959919246966E-4</v>
      </c>
    </row>
    <row r="134" spans="1:10" ht="38.25" x14ac:dyDescent="0.2">
      <c r="A134" s="22" t="s">
        <v>276</v>
      </c>
      <c r="B134" s="81" t="s">
        <v>130</v>
      </c>
      <c r="C134" s="22" t="s">
        <v>14</v>
      </c>
      <c r="D134" s="22" t="s">
        <v>131</v>
      </c>
      <c r="E134" s="139" t="s">
        <v>16</v>
      </c>
      <c r="F134" s="142">
        <v>17.45</v>
      </c>
      <c r="G134" s="147">
        <v>672.91</v>
      </c>
      <c r="H134" s="147">
        <v>841.13</v>
      </c>
      <c r="I134" s="147">
        <v>14677.71</v>
      </c>
      <c r="J134" s="82">
        <v>1.6350801695824854E-2</v>
      </c>
    </row>
    <row r="135" spans="1:10" ht="14.25" x14ac:dyDescent="0.2">
      <c r="A135" s="21" t="s">
        <v>277</v>
      </c>
      <c r="B135" s="21"/>
      <c r="C135" s="21"/>
      <c r="D135" s="21" t="s">
        <v>548</v>
      </c>
      <c r="E135" s="21"/>
      <c r="F135" s="141"/>
      <c r="G135" s="145"/>
      <c r="H135" s="145"/>
      <c r="I135" s="146">
        <v>6722.18</v>
      </c>
      <c r="J135" s="80">
        <v>7.4884319245740591E-3</v>
      </c>
    </row>
    <row r="136" spans="1:10" ht="14.25" x14ac:dyDescent="0.2">
      <c r="A136" s="22" t="s">
        <v>278</v>
      </c>
      <c r="B136" s="81" t="s">
        <v>279</v>
      </c>
      <c r="C136" s="22" t="s">
        <v>55</v>
      </c>
      <c r="D136" s="22" t="s">
        <v>280</v>
      </c>
      <c r="E136" s="139" t="s">
        <v>16</v>
      </c>
      <c r="F136" s="142">
        <v>62.1</v>
      </c>
      <c r="G136" s="147">
        <v>24.67</v>
      </c>
      <c r="H136" s="147">
        <v>30.83</v>
      </c>
      <c r="I136" s="147">
        <v>1914.54</v>
      </c>
      <c r="J136" s="82">
        <v>2.1327757449032931E-3</v>
      </c>
    </row>
    <row r="137" spans="1:10" ht="25.5" x14ac:dyDescent="0.2">
      <c r="A137" s="22" t="s">
        <v>281</v>
      </c>
      <c r="B137" s="81" t="s">
        <v>259</v>
      </c>
      <c r="C137" s="22" t="s">
        <v>14</v>
      </c>
      <c r="D137" s="22" t="s">
        <v>260</v>
      </c>
      <c r="E137" s="139" t="s">
        <v>16</v>
      </c>
      <c r="F137" s="142">
        <v>5.67</v>
      </c>
      <c r="G137" s="147">
        <v>5.43</v>
      </c>
      <c r="H137" s="147">
        <v>6.78</v>
      </c>
      <c r="I137" s="147">
        <v>38.44</v>
      </c>
      <c r="J137" s="82">
        <v>4.2821721998016544E-5</v>
      </c>
    </row>
    <row r="138" spans="1:10" ht="38.25" x14ac:dyDescent="0.2">
      <c r="A138" s="22" t="s">
        <v>282</v>
      </c>
      <c r="B138" s="81" t="s">
        <v>130</v>
      </c>
      <c r="C138" s="22" t="s">
        <v>14</v>
      </c>
      <c r="D138" s="22" t="s">
        <v>131</v>
      </c>
      <c r="E138" s="139" t="s">
        <v>16</v>
      </c>
      <c r="F138" s="142">
        <v>5.67</v>
      </c>
      <c r="G138" s="147">
        <v>672.91</v>
      </c>
      <c r="H138" s="147">
        <v>841.13</v>
      </c>
      <c r="I138" s="147">
        <v>4769.2</v>
      </c>
      <c r="J138" s="82">
        <v>5.3128344576727493E-3</v>
      </c>
    </row>
    <row r="139" spans="1:10" ht="14.25" x14ac:dyDescent="0.2">
      <c r="A139" s="21" t="s">
        <v>283</v>
      </c>
      <c r="B139" s="21"/>
      <c r="C139" s="21"/>
      <c r="D139" s="21" t="s">
        <v>549</v>
      </c>
      <c r="E139" s="21"/>
      <c r="F139" s="141"/>
      <c r="G139" s="145"/>
      <c r="H139" s="145"/>
      <c r="I139" s="146">
        <v>28870.75</v>
      </c>
      <c r="J139" s="80">
        <v>3.2161686534189285E-2</v>
      </c>
    </row>
    <row r="140" spans="1:10" ht="14.25" x14ac:dyDescent="0.2">
      <c r="A140" s="21" t="s">
        <v>284</v>
      </c>
      <c r="B140" s="21"/>
      <c r="C140" s="21"/>
      <c r="D140" s="21" t="s">
        <v>547</v>
      </c>
      <c r="E140" s="21"/>
      <c r="F140" s="141"/>
      <c r="G140" s="145"/>
      <c r="H140" s="145"/>
      <c r="I140" s="146">
        <v>28870.75</v>
      </c>
      <c r="J140" s="80">
        <v>3.2161686534189285E-2</v>
      </c>
    </row>
    <row r="141" spans="1:10" ht="14.25" x14ac:dyDescent="0.2">
      <c r="A141" s="22" t="s">
        <v>285</v>
      </c>
      <c r="B141" s="81" t="s">
        <v>241</v>
      </c>
      <c r="C141" s="22" t="s">
        <v>84</v>
      </c>
      <c r="D141" s="22" t="s">
        <v>544</v>
      </c>
      <c r="E141" s="139" t="s">
        <v>16</v>
      </c>
      <c r="F141" s="142">
        <v>290.55</v>
      </c>
      <c r="G141" s="147">
        <v>14.34</v>
      </c>
      <c r="H141" s="147">
        <v>17.920000000000002</v>
      </c>
      <c r="I141" s="147">
        <v>5206.6499999999996</v>
      </c>
      <c r="J141" s="82">
        <v>5.8001487731782738E-3</v>
      </c>
    </row>
    <row r="142" spans="1:10" ht="38.25" x14ac:dyDescent="0.2">
      <c r="A142" s="22" t="s">
        <v>286</v>
      </c>
      <c r="B142" s="81" t="s">
        <v>243</v>
      </c>
      <c r="C142" s="22" t="s">
        <v>14</v>
      </c>
      <c r="D142" s="22" t="s">
        <v>244</v>
      </c>
      <c r="E142" s="139" t="s">
        <v>16</v>
      </c>
      <c r="F142" s="142">
        <v>290.55</v>
      </c>
      <c r="G142" s="147">
        <v>2.98</v>
      </c>
      <c r="H142" s="147">
        <v>3.72</v>
      </c>
      <c r="I142" s="147">
        <v>1080.8399999999999</v>
      </c>
      <c r="J142" s="82">
        <v>1.2040434444416286E-3</v>
      </c>
    </row>
    <row r="143" spans="1:10" ht="63.75" x14ac:dyDescent="0.2">
      <c r="A143" s="22" t="s">
        <v>287</v>
      </c>
      <c r="B143" s="81" t="s">
        <v>246</v>
      </c>
      <c r="C143" s="22" t="s">
        <v>14</v>
      </c>
      <c r="D143" s="22" t="s">
        <v>247</v>
      </c>
      <c r="E143" s="139" t="s">
        <v>16</v>
      </c>
      <c r="F143" s="142">
        <v>141.9</v>
      </c>
      <c r="G143" s="147">
        <v>12.63</v>
      </c>
      <c r="H143" s="147">
        <v>15.78</v>
      </c>
      <c r="I143" s="147">
        <v>2239.1799999999998</v>
      </c>
      <c r="J143" s="82">
        <v>2.4944210058147421E-3</v>
      </c>
    </row>
    <row r="144" spans="1:10" ht="51" x14ac:dyDescent="0.2">
      <c r="A144" s="22" t="s">
        <v>288</v>
      </c>
      <c r="B144" s="81" t="s">
        <v>249</v>
      </c>
      <c r="C144" s="22" t="s">
        <v>14</v>
      </c>
      <c r="D144" s="22" t="s">
        <v>250</v>
      </c>
      <c r="E144" s="139" t="s">
        <v>16</v>
      </c>
      <c r="F144" s="142">
        <v>141.9</v>
      </c>
      <c r="G144" s="147">
        <v>15.83</v>
      </c>
      <c r="H144" s="147">
        <v>19.78</v>
      </c>
      <c r="I144" s="147">
        <v>2806.78</v>
      </c>
      <c r="J144" s="82">
        <v>3.1267209383348824E-3</v>
      </c>
    </row>
    <row r="145" spans="1:10" ht="14.25" x14ac:dyDescent="0.2">
      <c r="A145" s="22" t="s">
        <v>289</v>
      </c>
      <c r="B145" s="81" t="s">
        <v>252</v>
      </c>
      <c r="C145" s="22" t="s">
        <v>14</v>
      </c>
      <c r="D145" s="22" t="s">
        <v>253</v>
      </c>
      <c r="E145" s="139" t="s">
        <v>16</v>
      </c>
      <c r="F145" s="142">
        <v>141.9</v>
      </c>
      <c r="G145" s="147">
        <v>16.27</v>
      </c>
      <c r="H145" s="147">
        <v>20.329999999999998</v>
      </c>
      <c r="I145" s="147">
        <v>2884.82</v>
      </c>
      <c r="J145" s="82">
        <v>3.2136566091133735E-3</v>
      </c>
    </row>
    <row r="146" spans="1:10" ht="51" x14ac:dyDescent="0.2">
      <c r="A146" s="22" t="s">
        <v>290</v>
      </c>
      <c r="B146" s="81" t="s">
        <v>106</v>
      </c>
      <c r="C146" s="22" t="s">
        <v>84</v>
      </c>
      <c r="D146" s="22" t="s">
        <v>515</v>
      </c>
      <c r="E146" s="139" t="s">
        <v>16</v>
      </c>
      <c r="F146" s="142">
        <v>141.9</v>
      </c>
      <c r="G146" s="147">
        <v>64.400000000000006</v>
      </c>
      <c r="H146" s="147">
        <v>80.5</v>
      </c>
      <c r="I146" s="147">
        <v>11422.95</v>
      </c>
      <c r="J146" s="82">
        <v>1.2725036141967822E-2</v>
      </c>
    </row>
    <row r="147" spans="1:10" ht="25.5" x14ac:dyDescent="0.2">
      <c r="A147" s="22" t="s">
        <v>291</v>
      </c>
      <c r="B147" s="81" t="s">
        <v>256</v>
      </c>
      <c r="C147" s="22" t="s">
        <v>14</v>
      </c>
      <c r="D147" s="22" t="s">
        <v>257</v>
      </c>
      <c r="E147" s="139" t="s">
        <v>16</v>
      </c>
      <c r="F147" s="142">
        <v>141.9</v>
      </c>
      <c r="G147" s="147">
        <v>11.47</v>
      </c>
      <c r="H147" s="147">
        <v>14.33</v>
      </c>
      <c r="I147" s="147">
        <v>2033.42</v>
      </c>
      <c r="J147" s="82">
        <v>2.2652067103331635E-3</v>
      </c>
    </row>
    <row r="148" spans="1:10" ht="25.5" x14ac:dyDescent="0.2">
      <c r="A148" s="22" t="s">
        <v>292</v>
      </c>
      <c r="B148" s="81" t="s">
        <v>259</v>
      </c>
      <c r="C148" s="22" t="s">
        <v>14</v>
      </c>
      <c r="D148" s="22" t="s">
        <v>260</v>
      </c>
      <c r="E148" s="139" t="s">
        <v>16</v>
      </c>
      <c r="F148" s="142">
        <v>4.9139999999999997</v>
      </c>
      <c r="G148" s="147">
        <v>5.43</v>
      </c>
      <c r="H148" s="147">
        <v>6.78</v>
      </c>
      <c r="I148" s="147">
        <v>33.31</v>
      </c>
      <c r="J148" s="82">
        <v>3.7106960451455021E-5</v>
      </c>
    </row>
    <row r="149" spans="1:10" ht="38.25" x14ac:dyDescent="0.2">
      <c r="A149" s="22" t="s">
        <v>293</v>
      </c>
      <c r="B149" s="81" t="s">
        <v>262</v>
      </c>
      <c r="C149" s="22" t="s">
        <v>14</v>
      </c>
      <c r="D149" s="22" t="s">
        <v>263</v>
      </c>
      <c r="E149" s="139" t="s">
        <v>27</v>
      </c>
      <c r="F149" s="142">
        <v>3</v>
      </c>
      <c r="G149" s="147">
        <v>310.08</v>
      </c>
      <c r="H149" s="147">
        <v>387.6</v>
      </c>
      <c r="I149" s="147">
        <v>1162.8</v>
      </c>
      <c r="J149" s="82">
        <v>1.2953459505539448E-3</v>
      </c>
    </row>
    <row r="150" spans="1:10" ht="14.25" x14ac:dyDescent="0.2">
      <c r="A150" s="21" t="s">
        <v>294</v>
      </c>
      <c r="B150" s="21"/>
      <c r="C150" s="21"/>
      <c r="D150" s="21" t="s">
        <v>550</v>
      </c>
      <c r="E150" s="21"/>
      <c r="F150" s="141"/>
      <c r="G150" s="145"/>
      <c r="H150" s="145"/>
      <c r="I150" s="146">
        <v>1102.6300000000001</v>
      </c>
      <c r="J150" s="80">
        <v>1.2283172561569453E-3</v>
      </c>
    </row>
    <row r="151" spans="1:10" ht="25.5" x14ac:dyDescent="0.2">
      <c r="A151" s="22" t="s">
        <v>295</v>
      </c>
      <c r="B151" s="81" t="s">
        <v>256</v>
      </c>
      <c r="C151" s="22" t="s">
        <v>14</v>
      </c>
      <c r="D151" s="22" t="s">
        <v>257</v>
      </c>
      <c r="E151" s="139" t="s">
        <v>16</v>
      </c>
      <c r="F151" s="142">
        <v>21.3</v>
      </c>
      <c r="G151" s="147">
        <v>11.47</v>
      </c>
      <c r="H151" s="147">
        <v>14.33</v>
      </c>
      <c r="I151" s="147">
        <v>305.22000000000003</v>
      </c>
      <c r="J151" s="82">
        <v>3.40011602191327E-4</v>
      </c>
    </row>
    <row r="152" spans="1:10" ht="25.5" x14ac:dyDescent="0.2">
      <c r="A152" s="22" t="s">
        <v>296</v>
      </c>
      <c r="B152" s="81" t="s">
        <v>259</v>
      </c>
      <c r="C152" s="22" t="s">
        <v>14</v>
      </c>
      <c r="D152" s="22" t="s">
        <v>260</v>
      </c>
      <c r="E152" s="139" t="s">
        <v>16</v>
      </c>
      <c r="F152" s="142">
        <v>3.2759999999999998</v>
      </c>
      <c r="G152" s="147">
        <v>5.43</v>
      </c>
      <c r="H152" s="147">
        <v>6.78</v>
      </c>
      <c r="I152" s="147">
        <v>22.21</v>
      </c>
      <c r="J152" s="82">
        <v>2.474168692965524E-5</v>
      </c>
    </row>
    <row r="153" spans="1:10" ht="38.25" x14ac:dyDescent="0.2">
      <c r="A153" s="22" t="s">
        <v>297</v>
      </c>
      <c r="B153" s="81" t="s">
        <v>262</v>
      </c>
      <c r="C153" s="22" t="s">
        <v>14</v>
      </c>
      <c r="D153" s="22" t="s">
        <v>263</v>
      </c>
      <c r="E153" s="139" t="s">
        <v>27</v>
      </c>
      <c r="F153" s="142">
        <v>2</v>
      </c>
      <c r="G153" s="147">
        <v>310.08</v>
      </c>
      <c r="H153" s="147">
        <v>387.6</v>
      </c>
      <c r="I153" s="147">
        <v>775.2</v>
      </c>
      <c r="J153" s="82">
        <v>8.6356396703596316E-4</v>
      </c>
    </row>
    <row r="154" spans="1:10" ht="14.25" x14ac:dyDescent="0.2">
      <c r="A154" s="21" t="s">
        <v>298</v>
      </c>
      <c r="B154" s="21"/>
      <c r="C154" s="21"/>
      <c r="D154" s="21" t="s">
        <v>551</v>
      </c>
      <c r="E154" s="21"/>
      <c r="F154" s="141"/>
      <c r="G154" s="145"/>
      <c r="H154" s="145"/>
      <c r="I154" s="146">
        <v>5303.67</v>
      </c>
      <c r="J154" s="80">
        <v>5.9082279476904368E-3</v>
      </c>
    </row>
    <row r="155" spans="1:10" ht="25.5" x14ac:dyDescent="0.2">
      <c r="A155" s="22" t="s">
        <v>299</v>
      </c>
      <c r="B155" s="81" t="s">
        <v>256</v>
      </c>
      <c r="C155" s="22" t="s">
        <v>14</v>
      </c>
      <c r="D155" s="22" t="s">
        <v>257</v>
      </c>
      <c r="E155" s="139" t="s">
        <v>16</v>
      </c>
      <c r="F155" s="142">
        <v>370.11</v>
      </c>
      <c r="G155" s="147">
        <v>11.47</v>
      </c>
      <c r="H155" s="147">
        <v>14.33</v>
      </c>
      <c r="I155" s="147">
        <v>5303.67</v>
      </c>
      <c r="J155" s="82">
        <v>5.9082279476904368E-3</v>
      </c>
    </row>
    <row r="156" spans="1:10" ht="14.25" x14ac:dyDescent="0.2">
      <c r="A156" s="21" t="s">
        <v>300</v>
      </c>
      <c r="B156" s="21"/>
      <c r="C156" s="21"/>
      <c r="D156" s="21" t="s">
        <v>552</v>
      </c>
      <c r="E156" s="21"/>
      <c r="F156" s="141"/>
      <c r="G156" s="145"/>
      <c r="H156" s="145"/>
      <c r="I156" s="146">
        <v>1048.52</v>
      </c>
      <c r="J156" s="80">
        <v>1.1680393327096854E-3</v>
      </c>
    </row>
    <row r="157" spans="1:10" ht="25.5" x14ac:dyDescent="0.2">
      <c r="A157" s="22" t="s">
        <v>301</v>
      </c>
      <c r="B157" s="81" t="s">
        <v>256</v>
      </c>
      <c r="C157" s="22" t="s">
        <v>14</v>
      </c>
      <c r="D157" s="22" t="s">
        <v>257</v>
      </c>
      <c r="E157" s="139" t="s">
        <v>16</v>
      </c>
      <c r="F157" s="142">
        <v>73.17</v>
      </c>
      <c r="G157" s="147">
        <v>11.47</v>
      </c>
      <c r="H157" s="147">
        <v>14.33</v>
      </c>
      <c r="I157" s="147">
        <v>1048.52</v>
      </c>
      <c r="J157" s="82">
        <v>1.1680393327096854E-3</v>
      </c>
    </row>
    <row r="158" spans="1:10" ht="14.25" x14ac:dyDescent="0.2">
      <c r="A158" s="21" t="s">
        <v>302</v>
      </c>
      <c r="B158" s="21"/>
      <c r="C158" s="21"/>
      <c r="D158" s="21" t="s">
        <v>553</v>
      </c>
      <c r="E158" s="21"/>
      <c r="F158" s="141"/>
      <c r="G158" s="145"/>
      <c r="H158" s="145"/>
      <c r="I158" s="146">
        <v>88563.77</v>
      </c>
      <c r="J158" s="80">
        <v>9.8659030646105039E-2</v>
      </c>
    </row>
    <row r="159" spans="1:10" ht="14.25" x14ac:dyDescent="0.2">
      <c r="A159" s="21" t="s">
        <v>303</v>
      </c>
      <c r="B159" s="21"/>
      <c r="C159" s="21"/>
      <c r="D159" s="21" t="s">
        <v>547</v>
      </c>
      <c r="E159" s="21"/>
      <c r="F159" s="141"/>
      <c r="G159" s="145"/>
      <c r="H159" s="145"/>
      <c r="I159" s="146">
        <v>84800.72</v>
      </c>
      <c r="J159" s="80">
        <v>9.4467035823924073E-2</v>
      </c>
    </row>
    <row r="160" spans="1:10" ht="14.25" x14ac:dyDescent="0.2">
      <c r="A160" s="22" t="s">
        <v>304</v>
      </c>
      <c r="B160" s="81" t="s">
        <v>241</v>
      </c>
      <c r="C160" s="22" t="s">
        <v>84</v>
      </c>
      <c r="D160" s="22" t="s">
        <v>544</v>
      </c>
      <c r="E160" s="139" t="s">
        <v>16</v>
      </c>
      <c r="F160" s="142">
        <v>854.16</v>
      </c>
      <c r="G160" s="147">
        <v>14.34</v>
      </c>
      <c r="H160" s="147">
        <v>17.920000000000002</v>
      </c>
      <c r="I160" s="147">
        <v>15306.54</v>
      </c>
      <c r="J160" s="82">
        <v>1.7051311150663894E-2</v>
      </c>
    </row>
    <row r="161" spans="1:10" ht="38.25" x14ac:dyDescent="0.2">
      <c r="A161" s="22" t="s">
        <v>305</v>
      </c>
      <c r="B161" s="81" t="s">
        <v>243</v>
      </c>
      <c r="C161" s="22" t="s">
        <v>14</v>
      </c>
      <c r="D161" s="22" t="s">
        <v>244</v>
      </c>
      <c r="E161" s="139" t="s">
        <v>16</v>
      </c>
      <c r="F161" s="142">
        <v>854.16</v>
      </c>
      <c r="G161" s="147">
        <v>2.98</v>
      </c>
      <c r="H161" s="147">
        <v>3.72</v>
      </c>
      <c r="I161" s="147">
        <v>3177.47</v>
      </c>
      <c r="J161" s="82">
        <v>3.5396653745327165E-3</v>
      </c>
    </row>
    <row r="162" spans="1:10" ht="63.75" x14ac:dyDescent="0.2">
      <c r="A162" s="22" t="s">
        <v>306</v>
      </c>
      <c r="B162" s="81" t="s">
        <v>246</v>
      </c>
      <c r="C162" s="22" t="s">
        <v>14</v>
      </c>
      <c r="D162" s="22" t="s">
        <v>247</v>
      </c>
      <c r="E162" s="139" t="s">
        <v>16</v>
      </c>
      <c r="F162" s="142">
        <v>410.88</v>
      </c>
      <c r="G162" s="147">
        <v>12.63</v>
      </c>
      <c r="H162" s="147">
        <v>15.78</v>
      </c>
      <c r="I162" s="147">
        <v>6483.68</v>
      </c>
      <c r="J162" s="82">
        <v>7.2227456421461991E-3</v>
      </c>
    </row>
    <row r="163" spans="1:10" ht="51" x14ac:dyDescent="0.2">
      <c r="A163" s="22" t="s">
        <v>307</v>
      </c>
      <c r="B163" s="81" t="s">
        <v>249</v>
      </c>
      <c r="C163" s="22" t="s">
        <v>14</v>
      </c>
      <c r="D163" s="22" t="s">
        <v>250</v>
      </c>
      <c r="E163" s="139" t="s">
        <v>16</v>
      </c>
      <c r="F163" s="142">
        <v>410.88</v>
      </c>
      <c r="G163" s="147">
        <v>15.83</v>
      </c>
      <c r="H163" s="147">
        <v>19.78</v>
      </c>
      <c r="I163" s="147">
        <v>8127.2</v>
      </c>
      <c r="J163" s="82">
        <v>9.0536081951685752E-3</v>
      </c>
    </row>
    <row r="164" spans="1:10" ht="14.25" x14ac:dyDescent="0.2">
      <c r="A164" s="22" t="s">
        <v>308</v>
      </c>
      <c r="B164" s="81" t="s">
        <v>252</v>
      </c>
      <c r="C164" s="22" t="s">
        <v>14</v>
      </c>
      <c r="D164" s="22" t="s">
        <v>253</v>
      </c>
      <c r="E164" s="139" t="s">
        <v>16</v>
      </c>
      <c r="F164" s="142">
        <v>410.88</v>
      </c>
      <c r="G164" s="147">
        <v>16.27</v>
      </c>
      <c r="H164" s="147">
        <v>20.329999999999998</v>
      </c>
      <c r="I164" s="147">
        <v>8353.19</v>
      </c>
      <c r="J164" s="82">
        <v>9.3053584801407862E-3</v>
      </c>
    </row>
    <row r="165" spans="1:10" ht="51" x14ac:dyDescent="0.2">
      <c r="A165" s="22" t="s">
        <v>309</v>
      </c>
      <c r="B165" s="81" t="s">
        <v>106</v>
      </c>
      <c r="C165" s="22" t="s">
        <v>84</v>
      </c>
      <c r="D165" s="22" t="s">
        <v>515</v>
      </c>
      <c r="E165" s="139" t="s">
        <v>16</v>
      </c>
      <c r="F165" s="142">
        <v>410.88</v>
      </c>
      <c r="G165" s="147">
        <v>64.400000000000006</v>
      </c>
      <c r="H165" s="147">
        <v>80.5</v>
      </c>
      <c r="I165" s="147">
        <v>33075.839999999997</v>
      </c>
      <c r="J165" s="82">
        <v>3.6846108879575325E-2</v>
      </c>
    </row>
    <row r="166" spans="1:10" ht="25.5" x14ac:dyDescent="0.2">
      <c r="A166" s="22" t="s">
        <v>310</v>
      </c>
      <c r="B166" s="81" t="s">
        <v>256</v>
      </c>
      <c r="C166" s="22" t="s">
        <v>14</v>
      </c>
      <c r="D166" s="22" t="s">
        <v>257</v>
      </c>
      <c r="E166" s="139" t="s">
        <v>16</v>
      </c>
      <c r="F166" s="142">
        <v>410.88</v>
      </c>
      <c r="G166" s="147">
        <v>11.47</v>
      </c>
      <c r="H166" s="147">
        <v>14.33</v>
      </c>
      <c r="I166" s="147">
        <v>5887.91</v>
      </c>
      <c r="J166" s="82">
        <v>6.5590646506072216E-3</v>
      </c>
    </row>
    <row r="167" spans="1:10" ht="25.5" x14ac:dyDescent="0.2">
      <c r="A167" s="22" t="s">
        <v>311</v>
      </c>
      <c r="B167" s="81" t="s">
        <v>259</v>
      </c>
      <c r="C167" s="22" t="s">
        <v>14</v>
      </c>
      <c r="D167" s="22" t="s">
        <v>260</v>
      </c>
      <c r="E167" s="139" t="s">
        <v>16</v>
      </c>
      <c r="F167" s="142">
        <v>18.48</v>
      </c>
      <c r="G167" s="147">
        <v>5.43</v>
      </c>
      <c r="H167" s="147">
        <v>6.78</v>
      </c>
      <c r="I167" s="147">
        <v>125.29</v>
      </c>
      <c r="J167" s="82">
        <v>1.3957163239155807E-4</v>
      </c>
    </row>
    <row r="168" spans="1:10" ht="38.25" x14ac:dyDescent="0.2">
      <c r="A168" s="22" t="s">
        <v>312</v>
      </c>
      <c r="B168" s="81" t="s">
        <v>262</v>
      </c>
      <c r="C168" s="22" t="s">
        <v>14</v>
      </c>
      <c r="D168" s="22" t="s">
        <v>263</v>
      </c>
      <c r="E168" s="139" t="s">
        <v>27</v>
      </c>
      <c r="F168" s="142">
        <v>11</v>
      </c>
      <c r="G168" s="147">
        <v>310.08</v>
      </c>
      <c r="H168" s="147">
        <v>387.6</v>
      </c>
      <c r="I168" s="147">
        <v>4263.6000000000004</v>
      </c>
      <c r="J168" s="82">
        <v>4.7496018186977971E-3</v>
      </c>
    </row>
    <row r="169" spans="1:10" ht="14.25" x14ac:dyDescent="0.2">
      <c r="A169" s="21" t="s">
        <v>313</v>
      </c>
      <c r="B169" s="21"/>
      <c r="C169" s="21"/>
      <c r="D169" s="21" t="s">
        <v>551</v>
      </c>
      <c r="E169" s="21"/>
      <c r="F169" s="141"/>
      <c r="G169" s="145"/>
      <c r="H169" s="145"/>
      <c r="I169" s="146">
        <v>3763.05</v>
      </c>
      <c r="J169" s="80">
        <v>4.1919948221809614E-3</v>
      </c>
    </row>
    <row r="170" spans="1:10" ht="25.5" x14ac:dyDescent="0.2">
      <c r="A170" s="22" t="s">
        <v>314</v>
      </c>
      <c r="B170" s="81" t="s">
        <v>256</v>
      </c>
      <c r="C170" s="22" t="s">
        <v>14</v>
      </c>
      <c r="D170" s="22" t="s">
        <v>257</v>
      </c>
      <c r="E170" s="139" t="s">
        <v>16</v>
      </c>
      <c r="F170" s="142">
        <v>262.60000000000002</v>
      </c>
      <c r="G170" s="147">
        <v>11.47</v>
      </c>
      <c r="H170" s="147">
        <v>14.33</v>
      </c>
      <c r="I170" s="147">
        <v>3763.05</v>
      </c>
      <c r="J170" s="82">
        <v>4.1919948221809614E-3</v>
      </c>
    </row>
    <row r="171" spans="1:10" ht="14.25" x14ac:dyDescent="0.2">
      <c r="A171" s="21" t="s">
        <v>315</v>
      </c>
      <c r="B171" s="21"/>
      <c r="C171" s="21"/>
      <c r="D171" s="21" t="s">
        <v>554</v>
      </c>
      <c r="E171" s="21"/>
      <c r="F171" s="141"/>
      <c r="G171" s="145"/>
      <c r="H171" s="145"/>
      <c r="I171" s="146">
        <v>7384.77</v>
      </c>
      <c r="J171" s="80">
        <v>8.2265496347370612E-3</v>
      </c>
    </row>
    <row r="172" spans="1:10" ht="25.5" x14ac:dyDescent="0.2">
      <c r="A172" s="22" t="s">
        <v>316</v>
      </c>
      <c r="B172" s="81" t="s">
        <v>317</v>
      </c>
      <c r="C172" s="22" t="s">
        <v>318</v>
      </c>
      <c r="D172" s="22" t="s">
        <v>319</v>
      </c>
      <c r="E172" s="139" t="s">
        <v>16</v>
      </c>
      <c r="F172" s="142">
        <v>246.9</v>
      </c>
      <c r="G172" s="147">
        <v>23.93</v>
      </c>
      <c r="H172" s="147">
        <v>29.91</v>
      </c>
      <c r="I172" s="147">
        <v>7384.77</v>
      </c>
      <c r="J172" s="82">
        <v>8.2265496347370612E-3</v>
      </c>
    </row>
    <row r="173" spans="1:10" ht="14.25" x14ac:dyDescent="0.2">
      <c r="A173" s="21" t="s">
        <v>320</v>
      </c>
      <c r="B173" s="21"/>
      <c r="C173" s="21"/>
      <c r="D173" s="21" t="s">
        <v>555</v>
      </c>
      <c r="E173" s="21"/>
      <c r="F173" s="141"/>
      <c r="G173" s="145"/>
      <c r="H173" s="145"/>
      <c r="I173" s="146">
        <v>6321</v>
      </c>
      <c r="J173" s="80">
        <v>7.0415219757924705E-3</v>
      </c>
    </row>
    <row r="174" spans="1:10" ht="14.25" x14ac:dyDescent="0.2">
      <c r="A174" s="21" t="s">
        <v>321</v>
      </c>
      <c r="B174" s="21"/>
      <c r="C174" s="21"/>
      <c r="D174" s="21" t="s">
        <v>556</v>
      </c>
      <c r="E174" s="21"/>
      <c r="F174" s="141"/>
      <c r="G174" s="145"/>
      <c r="H174" s="145"/>
      <c r="I174" s="146">
        <v>3349.3</v>
      </c>
      <c r="J174" s="80">
        <v>3.7310820366273883E-3</v>
      </c>
    </row>
    <row r="175" spans="1:10" ht="38.25" x14ac:dyDescent="0.2">
      <c r="A175" s="22" t="s">
        <v>322</v>
      </c>
      <c r="B175" s="81" t="s">
        <v>323</v>
      </c>
      <c r="C175" s="22" t="s">
        <v>14</v>
      </c>
      <c r="D175" s="22" t="s">
        <v>324</v>
      </c>
      <c r="E175" s="139" t="s">
        <v>16</v>
      </c>
      <c r="F175" s="142">
        <v>92.83</v>
      </c>
      <c r="G175" s="147">
        <v>28.87</v>
      </c>
      <c r="H175" s="147">
        <v>36.08</v>
      </c>
      <c r="I175" s="147">
        <v>3349.3</v>
      </c>
      <c r="J175" s="82">
        <v>3.7310820366273883E-3</v>
      </c>
    </row>
    <row r="176" spans="1:10" ht="14.25" x14ac:dyDescent="0.2">
      <c r="A176" s="21" t="s">
        <v>325</v>
      </c>
      <c r="B176" s="21"/>
      <c r="C176" s="21"/>
      <c r="D176" s="21" t="s">
        <v>87</v>
      </c>
      <c r="E176" s="21"/>
      <c r="F176" s="141"/>
      <c r="G176" s="145"/>
      <c r="H176" s="145"/>
      <c r="I176" s="146">
        <v>1031.76</v>
      </c>
      <c r="J176" s="80">
        <v>1.1493688836803732E-3</v>
      </c>
    </row>
    <row r="177" spans="1:10" ht="38.25" x14ac:dyDescent="0.2">
      <c r="A177" s="22" t="s">
        <v>326</v>
      </c>
      <c r="B177" s="81" t="s">
        <v>256</v>
      </c>
      <c r="C177" s="22" t="s">
        <v>14</v>
      </c>
      <c r="D177" s="22" t="s">
        <v>257</v>
      </c>
      <c r="E177" s="139" t="s">
        <v>16</v>
      </c>
      <c r="F177" s="142">
        <v>72</v>
      </c>
      <c r="G177" s="147">
        <v>11.47</v>
      </c>
      <c r="H177" s="147">
        <v>14.33</v>
      </c>
      <c r="I177" s="147">
        <v>1031.76</v>
      </c>
      <c r="J177" s="82">
        <v>1.1493688836803732E-3</v>
      </c>
    </row>
    <row r="178" spans="1:10" ht="14.25" x14ac:dyDescent="0.2">
      <c r="A178" s="21" t="s">
        <v>327</v>
      </c>
      <c r="B178" s="21"/>
      <c r="C178" s="21"/>
      <c r="D178" s="21" t="s">
        <v>557</v>
      </c>
      <c r="E178" s="21"/>
      <c r="F178" s="141"/>
      <c r="G178" s="145"/>
      <c r="H178" s="145"/>
      <c r="I178" s="146">
        <v>1098.92</v>
      </c>
      <c r="J178" s="80">
        <v>1.2241843584302897E-3</v>
      </c>
    </row>
    <row r="179" spans="1:10" ht="38.25" x14ac:dyDescent="0.2">
      <c r="A179" s="22" t="s">
        <v>328</v>
      </c>
      <c r="B179" s="81" t="s">
        <v>329</v>
      </c>
      <c r="C179" s="22" t="s">
        <v>14</v>
      </c>
      <c r="D179" s="22" t="s">
        <v>330</v>
      </c>
      <c r="E179" s="139" t="s">
        <v>16</v>
      </c>
      <c r="F179" s="142">
        <v>60.48</v>
      </c>
      <c r="G179" s="147">
        <v>14.54</v>
      </c>
      <c r="H179" s="147">
        <v>18.170000000000002</v>
      </c>
      <c r="I179" s="147">
        <v>1098.92</v>
      </c>
      <c r="J179" s="82">
        <v>1.2241843584302897E-3</v>
      </c>
    </row>
    <row r="180" spans="1:10" ht="14.25" x14ac:dyDescent="0.2">
      <c r="A180" s="21" t="s">
        <v>331</v>
      </c>
      <c r="B180" s="21"/>
      <c r="C180" s="21"/>
      <c r="D180" s="21" t="s">
        <v>558</v>
      </c>
      <c r="E180" s="21"/>
      <c r="F180" s="141"/>
      <c r="G180" s="145"/>
      <c r="H180" s="145"/>
      <c r="I180" s="146">
        <v>841.02</v>
      </c>
      <c r="J180" s="80">
        <v>9.3688669705441923E-4</v>
      </c>
    </row>
    <row r="181" spans="1:10" ht="38.25" x14ac:dyDescent="0.2">
      <c r="A181" s="22" t="s">
        <v>332</v>
      </c>
      <c r="B181" s="81" t="s">
        <v>323</v>
      </c>
      <c r="C181" s="22" t="s">
        <v>14</v>
      </c>
      <c r="D181" s="22" t="s">
        <v>324</v>
      </c>
      <c r="E181" s="139" t="s">
        <v>16</v>
      </c>
      <c r="F181" s="142">
        <v>23.31</v>
      </c>
      <c r="G181" s="147">
        <v>28.87</v>
      </c>
      <c r="H181" s="147">
        <v>36.08</v>
      </c>
      <c r="I181" s="147">
        <v>841.02</v>
      </c>
      <c r="J181" s="82">
        <v>9.3688669705441923E-4</v>
      </c>
    </row>
    <row r="182" spans="1:10" ht="14.25" x14ac:dyDescent="0.2">
      <c r="A182" s="21" t="s">
        <v>333</v>
      </c>
      <c r="B182" s="21"/>
      <c r="C182" s="21"/>
      <c r="D182" s="21" t="s">
        <v>334</v>
      </c>
      <c r="E182" s="21"/>
      <c r="F182" s="141"/>
      <c r="G182" s="145"/>
      <c r="H182" s="145"/>
      <c r="I182" s="146">
        <v>27185.59</v>
      </c>
      <c r="J182" s="80">
        <v>3.0284437495631075E-2</v>
      </c>
    </row>
    <row r="183" spans="1:10" ht="14.25" x14ac:dyDescent="0.2">
      <c r="A183" s="21" t="s">
        <v>335</v>
      </c>
      <c r="B183" s="21"/>
      <c r="C183" s="21"/>
      <c r="D183" s="21" t="s">
        <v>559</v>
      </c>
      <c r="E183" s="21"/>
      <c r="F183" s="141"/>
      <c r="G183" s="145"/>
      <c r="H183" s="145"/>
      <c r="I183" s="146">
        <v>21241.34</v>
      </c>
      <c r="J183" s="80">
        <v>2.366261072698618E-2</v>
      </c>
    </row>
    <row r="184" spans="1:10" ht="38.25" x14ac:dyDescent="0.2">
      <c r="A184" s="22" t="s">
        <v>336</v>
      </c>
      <c r="B184" s="81" t="s">
        <v>256</v>
      </c>
      <c r="C184" s="22" t="s">
        <v>14</v>
      </c>
      <c r="D184" s="22" t="s">
        <v>257</v>
      </c>
      <c r="E184" s="139" t="s">
        <v>16</v>
      </c>
      <c r="F184" s="142">
        <v>119.96</v>
      </c>
      <c r="G184" s="147">
        <v>11.47</v>
      </c>
      <c r="H184" s="147">
        <v>14.33</v>
      </c>
      <c r="I184" s="147">
        <v>1719.02</v>
      </c>
      <c r="J184" s="82">
        <v>1.9149686927427262E-3</v>
      </c>
    </row>
    <row r="185" spans="1:10" ht="38.25" x14ac:dyDescent="0.2">
      <c r="A185" s="22" t="s">
        <v>337</v>
      </c>
      <c r="B185" s="81" t="s">
        <v>338</v>
      </c>
      <c r="C185" s="22" t="s">
        <v>84</v>
      </c>
      <c r="D185" s="22" t="s">
        <v>560</v>
      </c>
      <c r="E185" s="139" t="s">
        <v>16</v>
      </c>
      <c r="F185" s="142">
        <v>606</v>
      </c>
      <c r="G185" s="147">
        <v>8.42</v>
      </c>
      <c r="H185" s="147">
        <v>10.52</v>
      </c>
      <c r="I185" s="147">
        <v>6375.12</v>
      </c>
      <c r="J185" s="82">
        <v>7.1018110391257864E-3</v>
      </c>
    </row>
    <row r="186" spans="1:10" ht="38.25" x14ac:dyDescent="0.2">
      <c r="A186" s="22" t="s">
        <v>709</v>
      </c>
      <c r="B186" s="81" t="s">
        <v>710</v>
      </c>
      <c r="C186" s="22" t="s">
        <v>377</v>
      </c>
      <c r="D186" s="22" t="s">
        <v>742</v>
      </c>
      <c r="E186" s="139" t="s">
        <v>16</v>
      </c>
      <c r="F186" s="142">
        <v>180</v>
      </c>
      <c r="G186" s="147">
        <v>51.61</v>
      </c>
      <c r="H186" s="147">
        <v>64.510000000000005</v>
      </c>
      <c r="I186" s="147">
        <v>11611.8</v>
      </c>
      <c r="J186" s="82">
        <v>1.2935412890129254E-2</v>
      </c>
    </row>
    <row r="187" spans="1:10" ht="38.25" x14ac:dyDescent="0.2">
      <c r="A187" s="22" t="s">
        <v>711</v>
      </c>
      <c r="B187" s="81" t="s">
        <v>712</v>
      </c>
      <c r="C187" s="22" t="s">
        <v>55</v>
      </c>
      <c r="D187" s="22" t="s">
        <v>713</v>
      </c>
      <c r="E187" s="139" t="s">
        <v>16</v>
      </c>
      <c r="F187" s="142">
        <v>180</v>
      </c>
      <c r="G187" s="147">
        <v>6.83</v>
      </c>
      <c r="H187" s="147">
        <v>8.5299999999999994</v>
      </c>
      <c r="I187" s="147">
        <v>1535.4</v>
      </c>
      <c r="J187" s="82">
        <v>1.7104181049884132E-3</v>
      </c>
    </row>
    <row r="188" spans="1:10" ht="14.25" x14ac:dyDescent="0.2">
      <c r="A188" s="21" t="s">
        <v>339</v>
      </c>
      <c r="B188" s="21"/>
      <c r="C188" s="21"/>
      <c r="D188" s="21" t="s">
        <v>548</v>
      </c>
      <c r="E188" s="21"/>
      <c r="F188" s="141"/>
      <c r="G188" s="145"/>
      <c r="H188" s="145"/>
      <c r="I188" s="146">
        <v>1064.8800000000001</v>
      </c>
      <c r="J188" s="80">
        <v>1.1862641862967706E-3</v>
      </c>
    </row>
    <row r="189" spans="1:10" ht="38.25" x14ac:dyDescent="0.2">
      <c r="A189" s="22" t="s">
        <v>340</v>
      </c>
      <c r="B189" s="81" t="s">
        <v>341</v>
      </c>
      <c r="C189" s="22" t="s">
        <v>14</v>
      </c>
      <c r="D189" s="22" t="s">
        <v>342</v>
      </c>
      <c r="E189" s="139" t="s">
        <v>16</v>
      </c>
      <c r="F189" s="142">
        <v>83.52</v>
      </c>
      <c r="G189" s="147">
        <v>10.199999999999999</v>
      </c>
      <c r="H189" s="147">
        <v>12.75</v>
      </c>
      <c r="I189" s="147">
        <v>1064.8800000000001</v>
      </c>
      <c r="J189" s="82">
        <v>1.1862641862967706E-3</v>
      </c>
    </row>
    <row r="190" spans="1:10" ht="14.25" x14ac:dyDescent="0.2">
      <c r="A190" s="21" t="s">
        <v>343</v>
      </c>
      <c r="B190" s="21"/>
      <c r="C190" s="21"/>
      <c r="D190" s="21" t="s">
        <v>556</v>
      </c>
      <c r="E190" s="21"/>
      <c r="F190" s="141"/>
      <c r="G190" s="145"/>
      <c r="H190" s="145"/>
      <c r="I190" s="146">
        <v>4221.72</v>
      </c>
      <c r="J190" s="80">
        <v>4.7029479758966281E-3</v>
      </c>
    </row>
    <row r="191" spans="1:10" ht="38.25" x14ac:dyDescent="0.2">
      <c r="A191" s="22" t="s">
        <v>344</v>
      </c>
      <c r="B191" s="81" t="s">
        <v>323</v>
      </c>
      <c r="C191" s="22" t="s">
        <v>14</v>
      </c>
      <c r="D191" s="22" t="s">
        <v>324</v>
      </c>
      <c r="E191" s="139" t="s">
        <v>16</v>
      </c>
      <c r="F191" s="142">
        <v>117.01</v>
      </c>
      <c r="G191" s="147">
        <v>28.87</v>
      </c>
      <c r="H191" s="147">
        <v>36.08</v>
      </c>
      <c r="I191" s="147">
        <v>4221.72</v>
      </c>
      <c r="J191" s="82">
        <v>4.7029479758966281E-3</v>
      </c>
    </row>
    <row r="192" spans="1:10" ht="14.25" x14ac:dyDescent="0.2">
      <c r="A192" s="21" t="s">
        <v>345</v>
      </c>
      <c r="B192" s="21"/>
      <c r="C192" s="21"/>
      <c r="D192" s="21" t="s">
        <v>557</v>
      </c>
      <c r="E192" s="21"/>
      <c r="F192" s="141"/>
      <c r="G192" s="145"/>
      <c r="H192" s="145"/>
      <c r="I192" s="146">
        <v>122.1</v>
      </c>
      <c r="J192" s="80">
        <v>1.3601800873979761E-4</v>
      </c>
    </row>
    <row r="193" spans="1:10" ht="38.25" x14ac:dyDescent="0.2">
      <c r="A193" s="22" t="s">
        <v>346</v>
      </c>
      <c r="B193" s="81" t="s">
        <v>329</v>
      </c>
      <c r="C193" s="22" t="s">
        <v>14</v>
      </c>
      <c r="D193" s="22" t="s">
        <v>330</v>
      </c>
      <c r="E193" s="139" t="s">
        <v>16</v>
      </c>
      <c r="F193" s="142">
        <v>6.72</v>
      </c>
      <c r="G193" s="147">
        <v>14.54</v>
      </c>
      <c r="H193" s="147">
        <v>18.170000000000002</v>
      </c>
      <c r="I193" s="147">
        <v>122.1</v>
      </c>
      <c r="J193" s="82">
        <v>1.3601800873979761E-4</v>
      </c>
    </row>
    <row r="194" spans="1:10" ht="14.25" x14ac:dyDescent="0.2">
      <c r="A194" s="21" t="s">
        <v>347</v>
      </c>
      <c r="B194" s="21"/>
      <c r="C194" s="21"/>
      <c r="D194" s="21" t="s">
        <v>561</v>
      </c>
      <c r="E194" s="21"/>
      <c r="F194" s="141"/>
      <c r="G194" s="145"/>
      <c r="H194" s="145"/>
      <c r="I194" s="146">
        <v>114.47</v>
      </c>
      <c r="J194" s="80">
        <v>1.2751827567931721E-4</v>
      </c>
    </row>
    <row r="195" spans="1:10" ht="38.25" x14ac:dyDescent="0.2">
      <c r="A195" s="22" t="s">
        <v>348</v>
      </c>
      <c r="B195" s="81" t="s">
        <v>329</v>
      </c>
      <c r="C195" s="22" t="s">
        <v>14</v>
      </c>
      <c r="D195" s="22" t="s">
        <v>330</v>
      </c>
      <c r="E195" s="139" t="s">
        <v>16</v>
      </c>
      <c r="F195" s="142">
        <v>6.3</v>
      </c>
      <c r="G195" s="147">
        <v>14.54</v>
      </c>
      <c r="H195" s="147">
        <v>18.170000000000002</v>
      </c>
      <c r="I195" s="147">
        <v>114.47</v>
      </c>
      <c r="J195" s="82">
        <v>1.2751827567931721E-4</v>
      </c>
    </row>
    <row r="196" spans="1:10" ht="14.25" x14ac:dyDescent="0.2">
      <c r="A196" s="21" t="s">
        <v>349</v>
      </c>
      <c r="B196" s="21"/>
      <c r="C196" s="21"/>
      <c r="D196" s="21" t="s">
        <v>562</v>
      </c>
      <c r="E196" s="21"/>
      <c r="F196" s="141"/>
      <c r="G196" s="145"/>
      <c r="H196" s="145"/>
      <c r="I196" s="146">
        <v>302.8</v>
      </c>
      <c r="J196" s="80">
        <v>3.3731574976585349E-4</v>
      </c>
    </row>
    <row r="197" spans="1:10" ht="38.25" x14ac:dyDescent="0.2">
      <c r="A197" s="22" t="s">
        <v>350</v>
      </c>
      <c r="B197" s="81" t="s">
        <v>351</v>
      </c>
      <c r="C197" s="22" t="s">
        <v>14</v>
      </c>
      <c r="D197" s="22" t="s">
        <v>352</v>
      </c>
      <c r="E197" s="139" t="s">
        <v>16</v>
      </c>
      <c r="F197" s="142">
        <v>20.46</v>
      </c>
      <c r="G197" s="147">
        <v>11.84</v>
      </c>
      <c r="H197" s="147">
        <v>14.8</v>
      </c>
      <c r="I197" s="147">
        <v>302.8</v>
      </c>
      <c r="J197" s="82">
        <v>3.3731574976585349E-4</v>
      </c>
    </row>
    <row r="198" spans="1:10" ht="14.25" x14ac:dyDescent="0.2">
      <c r="A198" s="21" t="s">
        <v>353</v>
      </c>
      <c r="B198" s="21"/>
      <c r="C198" s="21"/>
      <c r="D198" s="21" t="s">
        <v>563</v>
      </c>
      <c r="E198" s="21"/>
      <c r="F198" s="141"/>
      <c r="G198" s="145"/>
      <c r="H198" s="145"/>
      <c r="I198" s="146">
        <v>118.28</v>
      </c>
      <c r="J198" s="80">
        <v>1.3176257226652958E-4</v>
      </c>
    </row>
    <row r="199" spans="1:10" ht="38.25" x14ac:dyDescent="0.2">
      <c r="A199" s="22" t="s">
        <v>354</v>
      </c>
      <c r="B199" s="81" t="s">
        <v>329</v>
      </c>
      <c r="C199" s="22" t="s">
        <v>14</v>
      </c>
      <c r="D199" s="22" t="s">
        <v>330</v>
      </c>
      <c r="E199" s="139" t="s">
        <v>16</v>
      </c>
      <c r="F199" s="142">
        <v>6.51</v>
      </c>
      <c r="G199" s="147">
        <v>14.54</v>
      </c>
      <c r="H199" s="147">
        <v>18.170000000000002</v>
      </c>
      <c r="I199" s="147">
        <v>118.28</v>
      </c>
      <c r="J199" s="82">
        <v>1.3176257226652958E-4</v>
      </c>
    </row>
    <row r="200" spans="1:10" ht="14.25" x14ac:dyDescent="0.2">
      <c r="A200" s="21" t="s">
        <v>355</v>
      </c>
      <c r="B200" s="21"/>
      <c r="C200" s="21"/>
      <c r="D200" s="21" t="s">
        <v>356</v>
      </c>
      <c r="E200" s="21"/>
      <c r="F200" s="141"/>
      <c r="G200" s="145"/>
      <c r="H200" s="145"/>
      <c r="I200" s="146">
        <v>2136.73</v>
      </c>
      <c r="J200" s="80">
        <v>2.3802928731743466E-3</v>
      </c>
    </row>
    <row r="201" spans="1:10" ht="14.25" x14ac:dyDescent="0.2">
      <c r="A201" s="21" t="s">
        <v>357</v>
      </c>
      <c r="B201" s="21"/>
      <c r="C201" s="21"/>
      <c r="D201" s="21" t="s">
        <v>564</v>
      </c>
      <c r="E201" s="21"/>
      <c r="F201" s="141"/>
      <c r="G201" s="145"/>
      <c r="H201" s="145"/>
      <c r="I201" s="146">
        <v>1307.1500000000001</v>
      </c>
      <c r="J201" s="80">
        <v>1.4561502057676204E-3</v>
      </c>
    </row>
    <row r="202" spans="1:10" ht="38.25" x14ac:dyDescent="0.2">
      <c r="A202" s="22" t="s">
        <v>358</v>
      </c>
      <c r="B202" s="81" t="s">
        <v>359</v>
      </c>
      <c r="C202" s="22" t="s">
        <v>14</v>
      </c>
      <c r="D202" s="22" t="s">
        <v>360</v>
      </c>
      <c r="E202" s="139" t="s">
        <v>16</v>
      </c>
      <c r="F202" s="142">
        <v>48.72</v>
      </c>
      <c r="G202" s="147">
        <v>21.47</v>
      </c>
      <c r="H202" s="147">
        <v>26.83</v>
      </c>
      <c r="I202" s="147">
        <v>1307.1500000000001</v>
      </c>
      <c r="J202" s="82">
        <v>1.4561502057676204E-3</v>
      </c>
    </row>
    <row r="203" spans="1:10" ht="14.25" x14ac:dyDescent="0.2">
      <c r="A203" s="21" t="s">
        <v>361</v>
      </c>
      <c r="B203" s="21"/>
      <c r="C203" s="21"/>
      <c r="D203" s="21" t="s">
        <v>556</v>
      </c>
      <c r="E203" s="21"/>
      <c r="F203" s="141"/>
      <c r="G203" s="145"/>
      <c r="H203" s="145"/>
      <c r="I203" s="146">
        <v>829.58</v>
      </c>
      <c r="J203" s="80">
        <v>9.2414266740672643E-4</v>
      </c>
    </row>
    <row r="204" spans="1:10" ht="38.25" x14ac:dyDescent="0.2">
      <c r="A204" s="22" t="s">
        <v>362</v>
      </c>
      <c r="B204" s="81" t="s">
        <v>359</v>
      </c>
      <c r="C204" s="22" t="s">
        <v>14</v>
      </c>
      <c r="D204" s="22" t="s">
        <v>360</v>
      </c>
      <c r="E204" s="139" t="s">
        <v>16</v>
      </c>
      <c r="F204" s="142">
        <v>30.92</v>
      </c>
      <c r="G204" s="147">
        <v>21.47</v>
      </c>
      <c r="H204" s="147">
        <v>26.83</v>
      </c>
      <c r="I204" s="147">
        <v>829.58</v>
      </c>
      <c r="J204" s="82">
        <v>9.2414266740672643E-4</v>
      </c>
    </row>
    <row r="205" spans="1:10" ht="14.25" x14ac:dyDescent="0.2">
      <c r="A205" s="21" t="s">
        <v>363</v>
      </c>
      <c r="B205" s="21"/>
      <c r="C205" s="21"/>
      <c r="D205" s="21" t="s">
        <v>565</v>
      </c>
      <c r="E205" s="21"/>
      <c r="F205" s="141"/>
      <c r="G205" s="145"/>
      <c r="H205" s="145"/>
      <c r="I205" s="146">
        <v>27247.9</v>
      </c>
      <c r="J205" s="80">
        <v>3.035385012564399E-2</v>
      </c>
    </row>
    <row r="206" spans="1:10" ht="25.5" x14ac:dyDescent="0.2">
      <c r="A206" s="22" t="s">
        <v>364</v>
      </c>
      <c r="B206" s="81" t="s">
        <v>256</v>
      </c>
      <c r="C206" s="22" t="s">
        <v>14</v>
      </c>
      <c r="D206" s="22" t="s">
        <v>257</v>
      </c>
      <c r="E206" s="139" t="s">
        <v>16</v>
      </c>
      <c r="F206" s="142">
        <v>472.23</v>
      </c>
      <c r="G206" s="147">
        <v>11.47</v>
      </c>
      <c r="H206" s="147">
        <v>14.33</v>
      </c>
      <c r="I206" s="147">
        <v>6767.05</v>
      </c>
      <c r="J206" s="82">
        <v>7.538416593305875E-3</v>
      </c>
    </row>
    <row r="207" spans="1:10" ht="38.25" x14ac:dyDescent="0.2">
      <c r="A207" s="22" t="s">
        <v>714</v>
      </c>
      <c r="B207" s="81" t="s">
        <v>81</v>
      </c>
      <c r="C207" s="22" t="s">
        <v>14</v>
      </c>
      <c r="D207" s="22" t="s">
        <v>82</v>
      </c>
      <c r="E207" s="139" t="s">
        <v>52</v>
      </c>
      <c r="F207" s="142">
        <v>7.5</v>
      </c>
      <c r="G207" s="147">
        <v>1880.4</v>
      </c>
      <c r="H207" s="147">
        <v>2350.5</v>
      </c>
      <c r="I207" s="147">
        <v>17628.75</v>
      </c>
      <c r="J207" s="82">
        <v>1.9638226630398912E-2</v>
      </c>
    </row>
    <row r="208" spans="1:10" ht="51" x14ac:dyDescent="0.2">
      <c r="A208" s="22" t="s">
        <v>715</v>
      </c>
      <c r="B208" s="81" t="s">
        <v>716</v>
      </c>
      <c r="C208" s="22" t="s">
        <v>14</v>
      </c>
      <c r="D208" s="22" t="s">
        <v>717</v>
      </c>
      <c r="E208" s="139" t="s">
        <v>16</v>
      </c>
      <c r="F208" s="142">
        <v>30</v>
      </c>
      <c r="G208" s="147">
        <v>54.26</v>
      </c>
      <c r="H208" s="147">
        <v>67.819999999999993</v>
      </c>
      <c r="I208" s="147">
        <v>2034.6</v>
      </c>
      <c r="J208" s="82">
        <v>2.2665212168877331E-3</v>
      </c>
    </row>
    <row r="209" spans="1:10" ht="51" x14ac:dyDescent="0.2">
      <c r="A209" s="22" t="s">
        <v>718</v>
      </c>
      <c r="B209" s="81" t="s">
        <v>381</v>
      </c>
      <c r="C209" s="22" t="s">
        <v>14</v>
      </c>
      <c r="D209" s="22" t="s">
        <v>382</v>
      </c>
      <c r="E209" s="139" t="s">
        <v>16</v>
      </c>
      <c r="F209" s="142">
        <v>30</v>
      </c>
      <c r="G209" s="147">
        <v>4.63</v>
      </c>
      <c r="H209" s="147">
        <v>5.78</v>
      </c>
      <c r="I209" s="147">
        <v>173.4</v>
      </c>
      <c r="J209" s="82">
        <v>1.9316562420541281E-4</v>
      </c>
    </row>
    <row r="210" spans="1:10" ht="51" x14ac:dyDescent="0.2">
      <c r="A210" s="22" t="s">
        <v>719</v>
      </c>
      <c r="B210" s="81" t="s">
        <v>103</v>
      </c>
      <c r="C210" s="22" t="s">
        <v>14</v>
      </c>
      <c r="D210" s="22" t="s">
        <v>104</v>
      </c>
      <c r="E210" s="139" t="s">
        <v>16</v>
      </c>
      <c r="F210" s="142">
        <v>30</v>
      </c>
      <c r="G210" s="147">
        <v>17.18</v>
      </c>
      <c r="H210" s="147">
        <v>21.47</v>
      </c>
      <c r="I210" s="147">
        <v>644.1</v>
      </c>
      <c r="J210" s="82">
        <v>7.175200608460576E-4</v>
      </c>
    </row>
    <row r="211" spans="1:10" ht="14.25" x14ac:dyDescent="0.2">
      <c r="A211" s="21" t="s">
        <v>365</v>
      </c>
      <c r="B211" s="21"/>
      <c r="C211" s="21"/>
      <c r="D211" s="21" t="s">
        <v>566</v>
      </c>
      <c r="E211" s="21"/>
      <c r="F211" s="141"/>
      <c r="G211" s="145"/>
      <c r="H211" s="145"/>
      <c r="I211" s="146">
        <v>4111.99</v>
      </c>
      <c r="J211" s="80">
        <v>4.5807100062077019E-3</v>
      </c>
    </row>
    <row r="212" spans="1:10" ht="25.5" x14ac:dyDescent="0.2">
      <c r="A212" s="22" t="s">
        <v>366</v>
      </c>
      <c r="B212" s="81" t="s">
        <v>256</v>
      </c>
      <c r="C212" s="22" t="s">
        <v>14</v>
      </c>
      <c r="D212" s="22" t="s">
        <v>257</v>
      </c>
      <c r="E212" s="139" t="s">
        <v>16</v>
      </c>
      <c r="F212" s="142">
        <v>286.95</v>
      </c>
      <c r="G212" s="147">
        <v>11.47</v>
      </c>
      <c r="H212" s="147">
        <v>14.33</v>
      </c>
      <c r="I212" s="147">
        <v>4111.99</v>
      </c>
      <c r="J212" s="82">
        <v>4.5807100062077019E-3</v>
      </c>
    </row>
    <row r="213" spans="1:10" ht="14.25" x14ac:dyDescent="0.2">
      <c r="A213" s="21" t="s">
        <v>367</v>
      </c>
      <c r="B213" s="21"/>
      <c r="C213" s="21"/>
      <c r="D213" s="21" t="s">
        <v>567</v>
      </c>
      <c r="E213" s="21"/>
      <c r="F213" s="141"/>
      <c r="G213" s="145"/>
      <c r="H213" s="145"/>
      <c r="I213" s="146">
        <v>638.83000000000004</v>
      </c>
      <c r="J213" s="80">
        <v>7.1164934089471661E-4</v>
      </c>
    </row>
    <row r="214" spans="1:10" ht="25.5" x14ac:dyDescent="0.2">
      <c r="A214" s="22" t="s">
        <v>368</v>
      </c>
      <c r="B214" s="81" t="s">
        <v>256</v>
      </c>
      <c r="C214" s="22" t="s">
        <v>14</v>
      </c>
      <c r="D214" s="22" t="s">
        <v>257</v>
      </c>
      <c r="E214" s="139" t="s">
        <v>16</v>
      </c>
      <c r="F214" s="142">
        <v>44.58</v>
      </c>
      <c r="G214" s="147">
        <v>11.47</v>
      </c>
      <c r="H214" s="147">
        <v>14.33</v>
      </c>
      <c r="I214" s="147">
        <v>638.83000000000004</v>
      </c>
      <c r="J214" s="82">
        <v>7.1164934089471661E-4</v>
      </c>
    </row>
    <row r="215" spans="1:10" ht="14.25" x14ac:dyDescent="0.2">
      <c r="A215" s="21" t="s">
        <v>369</v>
      </c>
      <c r="B215" s="21"/>
      <c r="C215" s="21"/>
      <c r="D215" s="21" t="s">
        <v>370</v>
      </c>
      <c r="E215" s="21"/>
      <c r="F215" s="141"/>
      <c r="G215" s="145"/>
      <c r="H215" s="145"/>
      <c r="I215" s="146">
        <v>66422.59</v>
      </c>
      <c r="J215" s="80">
        <v>7.3994008412284956E-2</v>
      </c>
    </row>
    <row r="216" spans="1:10" ht="14.25" x14ac:dyDescent="0.2">
      <c r="A216" s="21" t="s">
        <v>371</v>
      </c>
      <c r="B216" s="21"/>
      <c r="C216" s="21"/>
      <c r="D216" s="21" t="s">
        <v>372</v>
      </c>
      <c r="E216" s="21"/>
      <c r="F216" s="141"/>
      <c r="G216" s="145"/>
      <c r="H216" s="145"/>
      <c r="I216" s="146">
        <v>66422.59</v>
      </c>
      <c r="J216" s="80">
        <v>7.3994008412284956E-2</v>
      </c>
    </row>
    <row r="217" spans="1:10" ht="14.25" x14ac:dyDescent="0.2">
      <c r="A217" s="21" t="s">
        <v>373</v>
      </c>
      <c r="B217" s="21"/>
      <c r="C217" s="21"/>
      <c r="D217" s="21" t="s">
        <v>374</v>
      </c>
      <c r="E217" s="21"/>
      <c r="F217" s="141"/>
      <c r="G217" s="145"/>
      <c r="H217" s="145"/>
      <c r="I217" s="146">
        <v>2564.73</v>
      </c>
      <c r="J217" s="80">
        <v>2.8570799963572573E-3</v>
      </c>
    </row>
    <row r="218" spans="1:10" ht="14.25" x14ac:dyDescent="0.2">
      <c r="A218" s="22" t="s">
        <v>375</v>
      </c>
      <c r="B218" s="81" t="s">
        <v>376</v>
      </c>
      <c r="C218" s="22" t="s">
        <v>377</v>
      </c>
      <c r="D218" s="22" t="s">
        <v>378</v>
      </c>
      <c r="E218" s="139" t="s">
        <v>16</v>
      </c>
      <c r="F218" s="142">
        <v>69</v>
      </c>
      <c r="G218" s="147">
        <v>29.74</v>
      </c>
      <c r="H218" s="147">
        <v>37.17</v>
      </c>
      <c r="I218" s="147">
        <v>2564.73</v>
      </c>
      <c r="J218" s="82">
        <v>2.8570799963572573E-3</v>
      </c>
    </row>
    <row r="219" spans="1:10" ht="14.25" x14ac:dyDescent="0.2">
      <c r="A219" s="21" t="s">
        <v>379</v>
      </c>
      <c r="B219" s="21"/>
      <c r="C219" s="21"/>
      <c r="D219" s="21" t="s">
        <v>568</v>
      </c>
      <c r="E219" s="21"/>
      <c r="F219" s="141"/>
      <c r="G219" s="145"/>
      <c r="H219" s="145"/>
      <c r="I219" s="146">
        <v>2861.25</v>
      </c>
      <c r="J219" s="80">
        <v>3.1873998976801464E-3</v>
      </c>
    </row>
    <row r="220" spans="1:10" ht="51" x14ac:dyDescent="0.2">
      <c r="A220" s="22" t="s">
        <v>380</v>
      </c>
      <c r="B220" s="81" t="s">
        <v>381</v>
      </c>
      <c r="C220" s="22" t="s">
        <v>14</v>
      </c>
      <c r="D220" s="22" t="s">
        <v>382</v>
      </c>
      <c r="E220" s="139" t="s">
        <v>16</v>
      </c>
      <c r="F220" s="142">
        <v>105</v>
      </c>
      <c r="G220" s="147">
        <v>4.63</v>
      </c>
      <c r="H220" s="147">
        <v>5.78</v>
      </c>
      <c r="I220" s="147">
        <v>606.9</v>
      </c>
      <c r="J220" s="82">
        <v>6.7607968471894485E-4</v>
      </c>
    </row>
    <row r="221" spans="1:10" ht="51" x14ac:dyDescent="0.2">
      <c r="A221" s="22" t="s">
        <v>383</v>
      </c>
      <c r="B221" s="81" t="s">
        <v>103</v>
      </c>
      <c r="C221" s="22" t="s">
        <v>14</v>
      </c>
      <c r="D221" s="22" t="s">
        <v>104</v>
      </c>
      <c r="E221" s="139" t="s">
        <v>16</v>
      </c>
      <c r="F221" s="142">
        <v>105</v>
      </c>
      <c r="G221" s="147">
        <v>17.18</v>
      </c>
      <c r="H221" s="147">
        <v>21.47</v>
      </c>
      <c r="I221" s="147">
        <v>2254.35</v>
      </c>
      <c r="J221" s="82">
        <v>2.5113202129612017E-3</v>
      </c>
    </row>
    <row r="222" spans="1:10" ht="14.25" x14ac:dyDescent="0.2">
      <c r="A222" s="21" t="s">
        <v>384</v>
      </c>
      <c r="B222" s="21"/>
      <c r="C222" s="21"/>
      <c r="D222" s="21" t="s">
        <v>569</v>
      </c>
      <c r="E222" s="21"/>
      <c r="F222" s="141"/>
      <c r="G222" s="145"/>
      <c r="H222" s="145"/>
      <c r="I222" s="146">
        <v>1638.87</v>
      </c>
      <c r="J222" s="80">
        <v>1.8256825060064873E-3</v>
      </c>
    </row>
    <row r="223" spans="1:10" ht="25.5" x14ac:dyDescent="0.2">
      <c r="A223" s="22" t="s">
        <v>385</v>
      </c>
      <c r="B223" s="81" t="s">
        <v>78</v>
      </c>
      <c r="C223" s="22" t="s">
        <v>14</v>
      </c>
      <c r="D223" s="22" t="s">
        <v>79</v>
      </c>
      <c r="E223" s="139" t="s">
        <v>52</v>
      </c>
      <c r="F223" s="142">
        <v>1.2</v>
      </c>
      <c r="G223" s="147">
        <v>356.03</v>
      </c>
      <c r="H223" s="147">
        <v>445.03</v>
      </c>
      <c r="I223" s="147">
        <v>534.03</v>
      </c>
      <c r="J223" s="82">
        <v>5.949033350312376E-4</v>
      </c>
    </row>
    <row r="224" spans="1:10" ht="38.25" x14ac:dyDescent="0.2">
      <c r="A224" s="22" t="s">
        <v>386</v>
      </c>
      <c r="B224" s="81" t="s">
        <v>387</v>
      </c>
      <c r="C224" s="22" t="s">
        <v>14</v>
      </c>
      <c r="D224" s="22" t="s">
        <v>388</v>
      </c>
      <c r="E224" s="139" t="s">
        <v>16</v>
      </c>
      <c r="F224" s="142">
        <v>12</v>
      </c>
      <c r="G224" s="147">
        <v>26.36</v>
      </c>
      <c r="H224" s="147">
        <v>32.950000000000003</v>
      </c>
      <c r="I224" s="147">
        <v>395.4</v>
      </c>
      <c r="J224" s="82">
        <v>4.4047109464140848E-4</v>
      </c>
    </row>
    <row r="225" spans="1:10" ht="38.25" x14ac:dyDescent="0.2">
      <c r="A225" s="22" t="s">
        <v>389</v>
      </c>
      <c r="B225" s="81" t="s">
        <v>390</v>
      </c>
      <c r="C225" s="22" t="s">
        <v>14</v>
      </c>
      <c r="D225" s="22" t="s">
        <v>391</v>
      </c>
      <c r="E225" s="139" t="s">
        <v>16</v>
      </c>
      <c r="F225" s="142">
        <v>12</v>
      </c>
      <c r="G225" s="147">
        <v>47.3</v>
      </c>
      <c r="H225" s="147">
        <v>59.12</v>
      </c>
      <c r="I225" s="147">
        <v>709.44</v>
      </c>
      <c r="J225" s="82">
        <v>7.9030807633384125E-4</v>
      </c>
    </row>
    <row r="226" spans="1:10" ht="14.25" x14ac:dyDescent="0.2">
      <c r="A226" s="21" t="s">
        <v>392</v>
      </c>
      <c r="B226" s="21"/>
      <c r="C226" s="21"/>
      <c r="D226" s="21" t="s">
        <v>567</v>
      </c>
      <c r="E226" s="21"/>
      <c r="F226" s="141"/>
      <c r="G226" s="145"/>
      <c r="H226" s="145"/>
      <c r="I226" s="146">
        <v>1851.2</v>
      </c>
      <c r="J226" s="80">
        <v>2.0622157066266448E-3</v>
      </c>
    </row>
    <row r="227" spans="1:10" ht="25.5" x14ac:dyDescent="0.2">
      <c r="A227" s="22" t="s">
        <v>393</v>
      </c>
      <c r="B227" s="81" t="s">
        <v>394</v>
      </c>
      <c r="C227" s="22" t="s">
        <v>14</v>
      </c>
      <c r="D227" s="22" t="s">
        <v>395</v>
      </c>
      <c r="E227" s="139" t="s">
        <v>16</v>
      </c>
      <c r="F227" s="142">
        <v>80</v>
      </c>
      <c r="G227" s="147">
        <v>7.05</v>
      </c>
      <c r="H227" s="147">
        <v>8.81</v>
      </c>
      <c r="I227" s="147">
        <v>704.8</v>
      </c>
      <c r="J227" s="82">
        <v>7.8513916920400781E-4</v>
      </c>
    </row>
    <row r="228" spans="1:10" ht="25.5" x14ac:dyDescent="0.2">
      <c r="A228" s="22" t="s">
        <v>396</v>
      </c>
      <c r="B228" s="81" t="s">
        <v>256</v>
      </c>
      <c r="C228" s="22" t="s">
        <v>14</v>
      </c>
      <c r="D228" s="22" t="s">
        <v>257</v>
      </c>
      <c r="E228" s="139" t="s">
        <v>16</v>
      </c>
      <c r="F228" s="142">
        <v>80</v>
      </c>
      <c r="G228" s="147">
        <v>11.47</v>
      </c>
      <c r="H228" s="147">
        <v>14.33</v>
      </c>
      <c r="I228" s="147">
        <v>1146.4000000000001</v>
      </c>
      <c r="J228" s="82">
        <v>1.277076537422637E-3</v>
      </c>
    </row>
    <row r="229" spans="1:10" ht="14.25" x14ac:dyDescent="0.2">
      <c r="A229" s="21" t="s">
        <v>397</v>
      </c>
      <c r="B229" s="21"/>
      <c r="C229" s="21"/>
      <c r="D229" s="21" t="s">
        <v>536</v>
      </c>
      <c r="E229" s="21"/>
      <c r="F229" s="141"/>
      <c r="G229" s="145"/>
      <c r="H229" s="145"/>
      <c r="I229" s="146">
        <v>1640.88</v>
      </c>
      <c r="J229" s="80">
        <v>1.8279216231036782E-3</v>
      </c>
    </row>
    <row r="230" spans="1:10" ht="38.25" x14ac:dyDescent="0.2">
      <c r="A230" s="22" t="s">
        <v>398</v>
      </c>
      <c r="B230" s="81" t="s">
        <v>399</v>
      </c>
      <c r="C230" s="22" t="s">
        <v>14</v>
      </c>
      <c r="D230" s="22" t="s">
        <v>400</v>
      </c>
      <c r="E230" s="139" t="s">
        <v>16</v>
      </c>
      <c r="F230" s="142">
        <v>12</v>
      </c>
      <c r="G230" s="147">
        <v>73.98</v>
      </c>
      <c r="H230" s="147">
        <v>92.47</v>
      </c>
      <c r="I230" s="147">
        <v>1109.6400000000001</v>
      </c>
      <c r="J230" s="82">
        <v>1.2361263162819739E-3</v>
      </c>
    </row>
    <row r="231" spans="1:10" ht="25.5" x14ac:dyDescent="0.2">
      <c r="A231" s="22" t="s">
        <v>401</v>
      </c>
      <c r="B231" s="81" t="s">
        <v>402</v>
      </c>
      <c r="C231" s="22" t="s">
        <v>14</v>
      </c>
      <c r="D231" s="22" t="s">
        <v>403</v>
      </c>
      <c r="E231" s="139" t="s">
        <v>16</v>
      </c>
      <c r="F231" s="142">
        <v>12</v>
      </c>
      <c r="G231" s="147">
        <v>35.42</v>
      </c>
      <c r="H231" s="147">
        <v>44.27</v>
      </c>
      <c r="I231" s="147">
        <v>531.24</v>
      </c>
      <c r="J231" s="82">
        <v>5.9179530682170421E-4</v>
      </c>
    </row>
    <row r="232" spans="1:10" ht="14.25" x14ac:dyDescent="0.2">
      <c r="A232" s="21" t="s">
        <v>404</v>
      </c>
      <c r="B232" s="21"/>
      <c r="C232" s="21"/>
      <c r="D232" s="21" t="s">
        <v>529</v>
      </c>
      <c r="E232" s="21"/>
      <c r="F232" s="141"/>
      <c r="G232" s="145"/>
      <c r="H232" s="145"/>
      <c r="I232" s="146">
        <v>752.06</v>
      </c>
      <c r="J232" s="80">
        <v>8.3778627070313014E-4</v>
      </c>
    </row>
    <row r="233" spans="1:10" ht="38.25" x14ac:dyDescent="0.2">
      <c r="A233" s="22" t="s">
        <v>405</v>
      </c>
      <c r="B233" s="81" t="s">
        <v>174</v>
      </c>
      <c r="C233" s="22" t="s">
        <v>14</v>
      </c>
      <c r="D233" s="22" t="s">
        <v>175</v>
      </c>
      <c r="E233" s="139" t="s">
        <v>27</v>
      </c>
      <c r="F233" s="142">
        <v>2</v>
      </c>
      <c r="G233" s="147">
        <v>103.63</v>
      </c>
      <c r="H233" s="147">
        <v>129.53</v>
      </c>
      <c r="I233" s="147">
        <v>259.06</v>
      </c>
      <c r="J233" s="82">
        <v>2.8858988815832896E-4</v>
      </c>
    </row>
    <row r="234" spans="1:10" ht="38.25" x14ac:dyDescent="0.2">
      <c r="A234" s="22" t="s">
        <v>406</v>
      </c>
      <c r="B234" s="81" t="s">
        <v>407</v>
      </c>
      <c r="C234" s="22" t="s">
        <v>14</v>
      </c>
      <c r="D234" s="22" t="s">
        <v>408</v>
      </c>
      <c r="E234" s="139" t="s">
        <v>27</v>
      </c>
      <c r="F234" s="142">
        <v>2</v>
      </c>
      <c r="G234" s="147">
        <v>62.22</v>
      </c>
      <c r="H234" s="147">
        <v>77.77</v>
      </c>
      <c r="I234" s="147">
        <v>155.54</v>
      </c>
      <c r="J234" s="82">
        <v>1.7326978770997641E-4</v>
      </c>
    </row>
    <row r="235" spans="1:10" ht="38.25" x14ac:dyDescent="0.2">
      <c r="A235" s="22" t="s">
        <v>409</v>
      </c>
      <c r="B235" s="81" t="s">
        <v>410</v>
      </c>
      <c r="C235" s="22" t="s">
        <v>14</v>
      </c>
      <c r="D235" s="22" t="s">
        <v>411</v>
      </c>
      <c r="E235" s="139" t="s">
        <v>27</v>
      </c>
      <c r="F235" s="142">
        <v>2</v>
      </c>
      <c r="G235" s="147">
        <v>134.99</v>
      </c>
      <c r="H235" s="147">
        <v>168.73</v>
      </c>
      <c r="I235" s="147">
        <v>337.46</v>
      </c>
      <c r="J235" s="82">
        <v>3.7592659483482474E-4</v>
      </c>
    </row>
    <row r="236" spans="1:10" ht="14.25" x14ac:dyDescent="0.2">
      <c r="A236" s="21" t="s">
        <v>412</v>
      </c>
      <c r="B236" s="21"/>
      <c r="C236" s="21"/>
      <c r="D236" s="21" t="s">
        <v>534</v>
      </c>
      <c r="E236" s="21"/>
      <c r="F236" s="141"/>
      <c r="G236" s="145"/>
      <c r="H236" s="145"/>
      <c r="I236" s="146">
        <v>466.01</v>
      </c>
      <c r="J236" s="80">
        <v>5.1912983008053307E-4</v>
      </c>
    </row>
    <row r="237" spans="1:10" ht="38.25" x14ac:dyDescent="0.2">
      <c r="A237" s="22" t="s">
        <v>413</v>
      </c>
      <c r="B237" s="81" t="s">
        <v>414</v>
      </c>
      <c r="C237" s="22" t="s">
        <v>84</v>
      </c>
      <c r="D237" s="22" t="s">
        <v>570</v>
      </c>
      <c r="E237" s="139" t="s">
        <v>16</v>
      </c>
      <c r="F237" s="142">
        <v>5.53</v>
      </c>
      <c r="G237" s="147">
        <v>67.42</v>
      </c>
      <c r="H237" s="147">
        <v>84.27</v>
      </c>
      <c r="I237" s="147">
        <v>466.01</v>
      </c>
      <c r="J237" s="82">
        <v>5.1912983008053307E-4</v>
      </c>
    </row>
    <row r="238" spans="1:10" ht="14.25" x14ac:dyDescent="0.2">
      <c r="A238" s="21" t="s">
        <v>415</v>
      </c>
      <c r="B238" s="21"/>
      <c r="C238" s="21"/>
      <c r="D238" s="21" t="s">
        <v>416</v>
      </c>
      <c r="E238" s="21"/>
      <c r="F238" s="141"/>
      <c r="G238" s="145"/>
      <c r="H238" s="145"/>
      <c r="I238" s="146">
        <v>54647.59</v>
      </c>
      <c r="J238" s="80">
        <v>6.0876792581727075E-2</v>
      </c>
    </row>
    <row r="239" spans="1:10" ht="51" x14ac:dyDescent="0.2">
      <c r="A239" s="22" t="s">
        <v>417</v>
      </c>
      <c r="B239" s="81" t="s">
        <v>418</v>
      </c>
      <c r="C239" s="22" t="s">
        <v>84</v>
      </c>
      <c r="D239" s="22" t="s">
        <v>571</v>
      </c>
      <c r="E239" s="139" t="s">
        <v>16</v>
      </c>
      <c r="F239" s="142">
        <v>70</v>
      </c>
      <c r="G239" s="147">
        <v>458.82</v>
      </c>
      <c r="H239" s="147">
        <v>573.52</v>
      </c>
      <c r="I239" s="147">
        <v>40146.400000000001</v>
      </c>
      <c r="J239" s="82">
        <v>4.4722632154557004E-2</v>
      </c>
    </row>
    <row r="240" spans="1:10" ht="63.75" x14ac:dyDescent="0.2">
      <c r="A240" s="22" t="s">
        <v>419</v>
      </c>
      <c r="B240" s="81" t="s">
        <v>420</v>
      </c>
      <c r="C240" s="22" t="s">
        <v>14</v>
      </c>
      <c r="D240" s="22" t="s">
        <v>720</v>
      </c>
      <c r="E240" s="139" t="s">
        <v>16</v>
      </c>
      <c r="F240" s="142">
        <v>32</v>
      </c>
      <c r="G240" s="147">
        <v>129.22</v>
      </c>
      <c r="H240" s="147">
        <v>161.52000000000001</v>
      </c>
      <c r="I240" s="147">
        <v>5168.6400000000003</v>
      </c>
      <c r="J240" s="82">
        <v>5.757806066280651E-3</v>
      </c>
    </row>
    <row r="241" spans="1:10" ht="14.25" x14ac:dyDescent="0.2">
      <c r="A241" s="22" t="s">
        <v>421</v>
      </c>
      <c r="B241" s="81" t="s">
        <v>422</v>
      </c>
      <c r="C241" s="22" t="s">
        <v>55</v>
      </c>
      <c r="D241" s="22" t="s">
        <v>572</v>
      </c>
      <c r="E241" s="139" t="s">
        <v>423</v>
      </c>
      <c r="F241" s="142">
        <v>60</v>
      </c>
      <c r="G241" s="147">
        <v>18.649999999999999</v>
      </c>
      <c r="H241" s="147">
        <v>23.31</v>
      </c>
      <c r="I241" s="147">
        <v>1398.6</v>
      </c>
      <c r="J241" s="82">
        <v>1.5580244637467726E-3</v>
      </c>
    </row>
    <row r="242" spans="1:10" ht="51" x14ac:dyDescent="0.2">
      <c r="A242" s="22" t="s">
        <v>424</v>
      </c>
      <c r="B242" s="81" t="s">
        <v>106</v>
      </c>
      <c r="C242" s="22" t="s">
        <v>84</v>
      </c>
      <c r="D242" s="22" t="s">
        <v>515</v>
      </c>
      <c r="E242" s="139" t="s">
        <v>16</v>
      </c>
      <c r="F242" s="142">
        <v>60.6</v>
      </c>
      <c r="G242" s="147">
        <v>64.400000000000006</v>
      </c>
      <c r="H242" s="147">
        <v>80.5</v>
      </c>
      <c r="I242" s="147">
        <v>4878.3</v>
      </c>
      <c r="J242" s="82">
        <v>5.4343706145401688E-3</v>
      </c>
    </row>
    <row r="243" spans="1:10" ht="25.5" x14ac:dyDescent="0.2">
      <c r="A243" s="22" t="s">
        <v>425</v>
      </c>
      <c r="B243" s="81" t="s">
        <v>81</v>
      </c>
      <c r="C243" s="22" t="s">
        <v>14</v>
      </c>
      <c r="D243" s="22" t="s">
        <v>426</v>
      </c>
      <c r="E243" s="139" t="s">
        <v>52</v>
      </c>
      <c r="F243" s="142">
        <v>1.3</v>
      </c>
      <c r="G243" s="147">
        <v>1880.4</v>
      </c>
      <c r="H243" s="147">
        <v>2350.5</v>
      </c>
      <c r="I243" s="147">
        <v>3055.65</v>
      </c>
      <c r="J243" s="82">
        <v>3.4039592826024781E-3</v>
      </c>
    </row>
    <row r="244" spans="1:10" ht="14.25" x14ac:dyDescent="0.2">
      <c r="A244" s="21" t="s">
        <v>427</v>
      </c>
      <c r="B244" s="21"/>
      <c r="C244" s="21"/>
      <c r="D244" s="21" t="s">
        <v>428</v>
      </c>
      <c r="E244" s="21"/>
      <c r="F244" s="141"/>
      <c r="G244" s="145"/>
      <c r="H244" s="145"/>
      <c r="I244" s="146">
        <v>140522.21</v>
      </c>
      <c r="J244" s="80">
        <v>0.15654014076917014</v>
      </c>
    </row>
    <row r="245" spans="1:10" ht="14.25" x14ac:dyDescent="0.2">
      <c r="A245" s="21" t="s">
        <v>429</v>
      </c>
      <c r="B245" s="21"/>
      <c r="C245" s="21"/>
      <c r="D245" s="21" t="s">
        <v>573</v>
      </c>
      <c r="E245" s="21"/>
      <c r="F245" s="141"/>
      <c r="G245" s="145"/>
      <c r="H245" s="145"/>
      <c r="I245" s="146">
        <v>74096</v>
      </c>
      <c r="J245" s="80">
        <v>8.2542099718133033E-2</v>
      </c>
    </row>
    <row r="246" spans="1:10" ht="38.25" x14ac:dyDescent="0.2">
      <c r="A246" s="22" t="s">
        <v>430</v>
      </c>
      <c r="B246" s="81" t="s">
        <v>431</v>
      </c>
      <c r="C246" s="22" t="s">
        <v>432</v>
      </c>
      <c r="D246" s="22" t="s">
        <v>433</v>
      </c>
      <c r="E246" s="139" t="s">
        <v>16</v>
      </c>
      <c r="F246" s="142">
        <v>550</v>
      </c>
      <c r="G246" s="147">
        <v>34.21</v>
      </c>
      <c r="H246" s="147">
        <v>42.76</v>
      </c>
      <c r="I246" s="147">
        <v>23518</v>
      </c>
      <c r="J246" s="82">
        <v>2.6198784025737592E-2</v>
      </c>
    </row>
    <row r="247" spans="1:10" ht="38.25" x14ac:dyDescent="0.2">
      <c r="A247" s="22" t="s">
        <v>434</v>
      </c>
      <c r="B247" s="81" t="s">
        <v>435</v>
      </c>
      <c r="C247" s="22" t="s">
        <v>84</v>
      </c>
      <c r="D247" s="22" t="s">
        <v>574</v>
      </c>
      <c r="E247" s="139" t="s">
        <v>16</v>
      </c>
      <c r="F247" s="142">
        <v>550</v>
      </c>
      <c r="G247" s="147">
        <v>73.569999999999993</v>
      </c>
      <c r="H247" s="147">
        <v>91.96</v>
      </c>
      <c r="I247" s="147">
        <v>50578</v>
      </c>
      <c r="J247" s="82">
        <v>5.6343315692395438E-2</v>
      </c>
    </row>
    <row r="248" spans="1:10" ht="14.25" x14ac:dyDescent="0.2">
      <c r="A248" s="21" t="s">
        <v>436</v>
      </c>
      <c r="B248" s="21"/>
      <c r="C248" s="21"/>
      <c r="D248" s="21" t="s">
        <v>575</v>
      </c>
      <c r="E248" s="21"/>
      <c r="F248" s="141"/>
      <c r="G248" s="145"/>
      <c r="H248" s="145"/>
      <c r="I248" s="146">
        <v>1171.71</v>
      </c>
      <c r="J248" s="80">
        <v>1.3052715890295517E-3</v>
      </c>
    </row>
    <row r="249" spans="1:10" ht="14.25" x14ac:dyDescent="0.2">
      <c r="A249" s="22" t="s">
        <v>437</v>
      </c>
      <c r="B249" s="81" t="s">
        <v>351</v>
      </c>
      <c r="C249" s="22" t="s">
        <v>14</v>
      </c>
      <c r="D249" s="22" t="s">
        <v>352</v>
      </c>
      <c r="E249" s="139" t="s">
        <v>16</v>
      </c>
      <c r="F249" s="142">
        <v>79.17</v>
      </c>
      <c r="G249" s="147">
        <v>11.84</v>
      </c>
      <c r="H249" s="147">
        <v>14.8</v>
      </c>
      <c r="I249" s="147">
        <v>1171.71</v>
      </c>
      <c r="J249" s="82">
        <v>1.3052715890295517E-3</v>
      </c>
    </row>
    <row r="250" spans="1:10" ht="14.25" x14ac:dyDescent="0.2">
      <c r="A250" s="21" t="s">
        <v>438</v>
      </c>
      <c r="B250" s="21"/>
      <c r="C250" s="21"/>
      <c r="D250" s="21" t="s">
        <v>576</v>
      </c>
      <c r="E250" s="21"/>
      <c r="F250" s="141"/>
      <c r="G250" s="145"/>
      <c r="H250" s="145"/>
      <c r="I250" s="146">
        <v>2270.23</v>
      </c>
      <c r="J250" s="80">
        <v>2.5290103520176142E-3</v>
      </c>
    </row>
    <row r="251" spans="1:10" ht="14.25" x14ac:dyDescent="0.2">
      <c r="A251" s="22" t="s">
        <v>439</v>
      </c>
      <c r="B251" s="81" t="s">
        <v>351</v>
      </c>
      <c r="C251" s="22" t="s">
        <v>14</v>
      </c>
      <c r="D251" s="22" t="s">
        <v>352</v>
      </c>
      <c r="E251" s="139" t="s">
        <v>16</v>
      </c>
      <c r="F251" s="142">
        <v>48.77</v>
      </c>
      <c r="G251" s="147">
        <v>11.84</v>
      </c>
      <c r="H251" s="147">
        <v>14.8</v>
      </c>
      <c r="I251" s="147">
        <v>721.79</v>
      </c>
      <c r="J251" s="82">
        <v>8.0406583561260046E-4</v>
      </c>
    </row>
    <row r="252" spans="1:10" ht="25.5" x14ac:dyDescent="0.2">
      <c r="A252" s="22" t="s">
        <v>440</v>
      </c>
      <c r="B252" s="81" t="s">
        <v>317</v>
      </c>
      <c r="C252" s="22" t="s">
        <v>318</v>
      </c>
      <c r="D252" s="22" t="s">
        <v>319</v>
      </c>
      <c r="E252" s="139" t="s">
        <v>16</v>
      </c>
      <c r="F252" s="142">
        <v>51.77</v>
      </c>
      <c r="G252" s="147">
        <v>23.93</v>
      </c>
      <c r="H252" s="147">
        <v>29.91</v>
      </c>
      <c r="I252" s="147">
        <v>1548.44</v>
      </c>
      <c r="J252" s="82">
        <v>1.724944516405014E-3</v>
      </c>
    </row>
    <row r="253" spans="1:10" ht="14.25" x14ac:dyDescent="0.2">
      <c r="A253" s="21" t="s">
        <v>441</v>
      </c>
      <c r="B253" s="21"/>
      <c r="C253" s="21"/>
      <c r="D253" s="21" t="s">
        <v>577</v>
      </c>
      <c r="E253" s="21"/>
      <c r="F253" s="141"/>
      <c r="G253" s="145"/>
      <c r="H253" s="145"/>
      <c r="I253" s="146">
        <v>13225.22</v>
      </c>
      <c r="J253" s="80">
        <v>1.4732744386124047E-2</v>
      </c>
    </row>
    <row r="254" spans="1:10" ht="14.25" x14ac:dyDescent="0.2">
      <c r="A254" s="22" t="s">
        <v>442</v>
      </c>
      <c r="B254" s="81" t="s">
        <v>241</v>
      </c>
      <c r="C254" s="22" t="s">
        <v>84</v>
      </c>
      <c r="D254" s="22" t="s">
        <v>544</v>
      </c>
      <c r="E254" s="139" t="s">
        <v>16</v>
      </c>
      <c r="F254" s="142">
        <v>101.46</v>
      </c>
      <c r="G254" s="147">
        <v>14.34</v>
      </c>
      <c r="H254" s="147">
        <v>17.920000000000002</v>
      </c>
      <c r="I254" s="147">
        <v>1818.16</v>
      </c>
      <c r="J254" s="82">
        <v>2.025409523098693E-3</v>
      </c>
    </row>
    <row r="255" spans="1:10" ht="38.25" x14ac:dyDescent="0.2">
      <c r="A255" s="22" t="s">
        <v>443</v>
      </c>
      <c r="B255" s="81" t="s">
        <v>243</v>
      </c>
      <c r="C255" s="22" t="s">
        <v>14</v>
      </c>
      <c r="D255" s="22" t="s">
        <v>244</v>
      </c>
      <c r="E255" s="139" t="s">
        <v>16</v>
      </c>
      <c r="F255" s="142">
        <v>101.46</v>
      </c>
      <c r="G255" s="147">
        <v>2.98</v>
      </c>
      <c r="H255" s="147">
        <v>3.72</v>
      </c>
      <c r="I255" s="147">
        <v>377.43</v>
      </c>
      <c r="J255" s="82">
        <v>4.2045271939935961E-4</v>
      </c>
    </row>
    <row r="256" spans="1:10" ht="63.75" x14ac:dyDescent="0.2">
      <c r="A256" s="22" t="s">
        <v>444</v>
      </c>
      <c r="B256" s="81" t="s">
        <v>246</v>
      </c>
      <c r="C256" s="22" t="s">
        <v>14</v>
      </c>
      <c r="D256" s="22" t="s">
        <v>247</v>
      </c>
      <c r="E256" s="139" t="s">
        <v>16</v>
      </c>
      <c r="F256" s="142">
        <v>64.680000000000007</v>
      </c>
      <c r="G256" s="147">
        <v>12.63</v>
      </c>
      <c r="H256" s="147">
        <v>15.78</v>
      </c>
      <c r="I256" s="147">
        <v>1020.65</v>
      </c>
      <c r="J256" s="82">
        <v>1.1369924702725178E-3</v>
      </c>
    </row>
    <row r="257" spans="1:10" ht="51" x14ac:dyDescent="0.2">
      <c r="A257" s="22" t="s">
        <v>445</v>
      </c>
      <c r="B257" s="81" t="s">
        <v>106</v>
      </c>
      <c r="C257" s="22" t="s">
        <v>84</v>
      </c>
      <c r="D257" s="22" t="s">
        <v>515</v>
      </c>
      <c r="E257" s="139" t="s">
        <v>16</v>
      </c>
      <c r="F257" s="142">
        <v>64.680000000000007</v>
      </c>
      <c r="G257" s="147">
        <v>64.400000000000006</v>
      </c>
      <c r="H257" s="147">
        <v>80.5</v>
      </c>
      <c r="I257" s="147">
        <v>5206.74</v>
      </c>
      <c r="J257" s="82">
        <v>5.8002490321527747E-3</v>
      </c>
    </row>
    <row r="258" spans="1:10" ht="51" x14ac:dyDescent="0.2">
      <c r="A258" s="22" t="s">
        <v>446</v>
      </c>
      <c r="B258" s="81" t="s">
        <v>249</v>
      </c>
      <c r="C258" s="22" t="s">
        <v>14</v>
      </c>
      <c r="D258" s="22" t="s">
        <v>250</v>
      </c>
      <c r="E258" s="139" t="s">
        <v>16</v>
      </c>
      <c r="F258" s="142">
        <v>32.97</v>
      </c>
      <c r="G258" s="147">
        <v>15.83</v>
      </c>
      <c r="H258" s="147">
        <v>19.78</v>
      </c>
      <c r="I258" s="147">
        <v>652.14</v>
      </c>
      <c r="J258" s="82">
        <v>7.2647652923482067E-4</v>
      </c>
    </row>
    <row r="259" spans="1:10" ht="25.5" x14ac:dyDescent="0.2">
      <c r="A259" s="22" t="s">
        <v>447</v>
      </c>
      <c r="B259" s="81" t="s">
        <v>341</v>
      </c>
      <c r="C259" s="22" t="s">
        <v>14</v>
      </c>
      <c r="D259" s="22" t="s">
        <v>342</v>
      </c>
      <c r="E259" s="139" t="s">
        <v>16</v>
      </c>
      <c r="F259" s="142">
        <v>32.97</v>
      </c>
      <c r="G259" s="147">
        <v>10.199999999999999</v>
      </c>
      <c r="H259" s="147">
        <v>12.75</v>
      </c>
      <c r="I259" s="147">
        <v>420.36</v>
      </c>
      <c r="J259" s="82">
        <v>4.6827625023637448E-4</v>
      </c>
    </row>
    <row r="260" spans="1:10" ht="14.25" x14ac:dyDescent="0.2">
      <c r="A260" s="22" t="s">
        <v>448</v>
      </c>
      <c r="B260" s="81" t="s">
        <v>449</v>
      </c>
      <c r="C260" s="22" t="s">
        <v>84</v>
      </c>
      <c r="D260" s="22" t="s">
        <v>578</v>
      </c>
      <c r="E260" s="139" t="s">
        <v>16</v>
      </c>
      <c r="F260" s="142">
        <v>1.484</v>
      </c>
      <c r="G260" s="147">
        <v>15.18</v>
      </c>
      <c r="H260" s="147">
        <v>18.97</v>
      </c>
      <c r="I260" s="147">
        <v>28.15</v>
      </c>
      <c r="J260" s="82">
        <v>3.1358779246726472E-5</v>
      </c>
    </row>
    <row r="261" spans="1:10" ht="51" x14ac:dyDescent="0.2">
      <c r="A261" s="22" t="s">
        <v>450</v>
      </c>
      <c r="B261" s="81" t="s">
        <v>451</v>
      </c>
      <c r="C261" s="22" t="s">
        <v>14</v>
      </c>
      <c r="D261" s="22" t="s">
        <v>743</v>
      </c>
      <c r="E261" s="139" t="s">
        <v>27</v>
      </c>
      <c r="F261" s="142">
        <v>2</v>
      </c>
      <c r="G261" s="147">
        <v>272.27</v>
      </c>
      <c r="H261" s="147">
        <v>340.33</v>
      </c>
      <c r="I261" s="147">
        <v>680.66</v>
      </c>
      <c r="J261" s="82">
        <v>7.5824748426560719E-4</v>
      </c>
    </row>
    <row r="262" spans="1:10" ht="25.5" x14ac:dyDescent="0.2">
      <c r="A262" s="22" t="s">
        <v>452</v>
      </c>
      <c r="B262" s="81" t="s">
        <v>453</v>
      </c>
      <c r="C262" s="22" t="s">
        <v>84</v>
      </c>
      <c r="D262" s="22" t="s">
        <v>579</v>
      </c>
      <c r="E262" s="139" t="s">
        <v>138</v>
      </c>
      <c r="F262" s="142">
        <v>11</v>
      </c>
      <c r="G262" s="147">
        <v>14.7</v>
      </c>
      <c r="H262" s="147">
        <v>18.37</v>
      </c>
      <c r="I262" s="147">
        <v>202.07</v>
      </c>
      <c r="J262" s="82">
        <v>2.2510367752703441E-4</v>
      </c>
    </row>
    <row r="263" spans="1:10" ht="14.25" x14ac:dyDescent="0.2">
      <c r="A263" s="22" t="s">
        <v>454</v>
      </c>
      <c r="B263" s="81" t="s">
        <v>455</v>
      </c>
      <c r="C263" s="22" t="s">
        <v>84</v>
      </c>
      <c r="D263" s="22" t="s">
        <v>580</v>
      </c>
      <c r="E263" s="139" t="s">
        <v>138</v>
      </c>
      <c r="F263" s="142">
        <v>2</v>
      </c>
      <c r="G263" s="147">
        <v>9.25</v>
      </c>
      <c r="H263" s="147">
        <v>11.56</v>
      </c>
      <c r="I263" s="147">
        <v>23.12</v>
      </c>
      <c r="J263" s="82">
        <v>2.5755416560721708E-5</v>
      </c>
    </row>
    <row r="264" spans="1:10" ht="14.25" x14ac:dyDescent="0.2">
      <c r="A264" s="22" t="s">
        <v>456</v>
      </c>
      <c r="B264" s="81" t="s">
        <v>457</v>
      </c>
      <c r="C264" s="22" t="s">
        <v>84</v>
      </c>
      <c r="D264" s="22" t="s">
        <v>581</v>
      </c>
      <c r="E264" s="139" t="s">
        <v>138</v>
      </c>
      <c r="F264" s="142">
        <v>8</v>
      </c>
      <c r="G264" s="147">
        <v>118.46</v>
      </c>
      <c r="H264" s="147">
        <v>148.07</v>
      </c>
      <c r="I264" s="147">
        <v>1184.56</v>
      </c>
      <c r="J264" s="82">
        <v>1.3195863426110946E-3</v>
      </c>
    </row>
    <row r="265" spans="1:10" ht="51" x14ac:dyDescent="0.2">
      <c r="A265" s="22" t="s">
        <v>458</v>
      </c>
      <c r="B265" s="81" t="s">
        <v>459</v>
      </c>
      <c r="C265" s="22" t="s">
        <v>84</v>
      </c>
      <c r="D265" s="22" t="s">
        <v>582</v>
      </c>
      <c r="E265" s="139" t="s">
        <v>138</v>
      </c>
      <c r="F265" s="142">
        <v>2</v>
      </c>
      <c r="G265" s="147">
        <v>404.53</v>
      </c>
      <c r="H265" s="147">
        <v>505.66</v>
      </c>
      <c r="I265" s="147">
        <v>1011.32</v>
      </c>
      <c r="J265" s="82">
        <v>1.1265989565825726E-3</v>
      </c>
    </row>
    <row r="266" spans="1:10" ht="14.25" x14ac:dyDescent="0.2">
      <c r="A266" s="22" t="s">
        <v>721</v>
      </c>
      <c r="B266" s="81" t="s">
        <v>722</v>
      </c>
      <c r="C266" s="22" t="s">
        <v>55</v>
      </c>
      <c r="D266" s="22" t="s">
        <v>723</v>
      </c>
      <c r="E266" s="139" t="s">
        <v>27</v>
      </c>
      <c r="F266" s="142">
        <v>2</v>
      </c>
      <c r="G266" s="147">
        <v>239.95</v>
      </c>
      <c r="H266" s="147">
        <v>299.93</v>
      </c>
      <c r="I266" s="147">
        <v>599.86</v>
      </c>
      <c r="J266" s="82">
        <v>6.6823720493574927E-4</v>
      </c>
    </row>
    <row r="267" spans="1:10" ht="14.25" x14ac:dyDescent="0.2">
      <c r="A267" s="21" t="s">
        <v>460</v>
      </c>
      <c r="B267" s="21"/>
      <c r="C267" s="21"/>
      <c r="D267" s="21" t="s">
        <v>548</v>
      </c>
      <c r="E267" s="21"/>
      <c r="F267" s="141"/>
      <c r="G267" s="145"/>
      <c r="H267" s="145"/>
      <c r="I267" s="146">
        <v>656.37</v>
      </c>
      <c r="J267" s="80">
        <v>7.3118870103637144E-4</v>
      </c>
    </row>
    <row r="268" spans="1:10" ht="25.5" customHeight="1" x14ac:dyDescent="0.2">
      <c r="A268" s="22" t="s">
        <v>461</v>
      </c>
      <c r="B268" s="81" t="s">
        <v>341</v>
      </c>
      <c r="C268" s="22" t="s">
        <v>14</v>
      </c>
      <c r="D268" s="22" t="s">
        <v>342</v>
      </c>
      <c r="E268" s="139" t="s">
        <v>16</v>
      </c>
      <c r="F268" s="142">
        <v>51.48</v>
      </c>
      <c r="G268" s="147">
        <v>10.199999999999999</v>
      </c>
      <c r="H268" s="147">
        <v>12.75</v>
      </c>
      <c r="I268" s="147">
        <v>656.37</v>
      </c>
      <c r="J268" s="82">
        <v>7.3118870103637144E-4</v>
      </c>
    </row>
    <row r="269" spans="1:10" ht="14.25" x14ac:dyDescent="0.2">
      <c r="A269" s="21" t="s">
        <v>462</v>
      </c>
      <c r="B269" s="21"/>
      <c r="C269" s="21"/>
      <c r="D269" s="21" t="s">
        <v>556</v>
      </c>
      <c r="E269" s="21"/>
      <c r="F269" s="141"/>
      <c r="G269" s="145"/>
      <c r="H269" s="145"/>
      <c r="I269" s="146">
        <v>650.09</v>
      </c>
      <c r="J269" s="80">
        <v>7.2419285259340725E-4</v>
      </c>
    </row>
    <row r="270" spans="1:10" ht="38.25" customHeight="1" x14ac:dyDescent="0.2">
      <c r="A270" s="22" t="s">
        <v>463</v>
      </c>
      <c r="B270" s="81" t="s">
        <v>359</v>
      </c>
      <c r="C270" s="22" t="s">
        <v>14</v>
      </c>
      <c r="D270" s="22" t="s">
        <v>360</v>
      </c>
      <c r="E270" s="139" t="s">
        <v>16</v>
      </c>
      <c r="F270" s="142">
        <v>24.23</v>
      </c>
      <c r="G270" s="147">
        <v>21.47</v>
      </c>
      <c r="H270" s="147">
        <v>26.83</v>
      </c>
      <c r="I270" s="147">
        <v>650.09</v>
      </c>
      <c r="J270" s="82">
        <v>7.2419285259340725E-4</v>
      </c>
    </row>
    <row r="271" spans="1:10" ht="14.25" x14ac:dyDescent="0.2">
      <c r="A271" s="21" t="s">
        <v>464</v>
      </c>
      <c r="B271" s="21"/>
      <c r="C271" s="21"/>
      <c r="D271" s="21" t="s">
        <v>583</v>
      </c>
      <c r="E271" s="21"/>
      <c r="F271" s="141"/>
      <c r="G271" s="145"/>
      <c r="H271" s="145"/>
      <c r="I271" s="146">
        <v>4775.13</v>
      </c>
      <c r="J271" s="80">
        <v>5.3194404101037651E-3</v>
      </c>
    </row>
    <row r="272" spans="1:10" ht="25.5" x14ac:dyDescent="0.2">
      <c r="A272" s="22" t="s">
        <v>465</v>
      </c>
      <c r="B272" s="81" t="s">
        <v>341</v>
      </c>
      <c r="C272" s="22" t="s">
        <v>14</v>
      </c>
      <c r="D272" s="22" t="s">
        <v>342</v>
      </c>
      <c r="E272" s="139" t="s">
        <v>16</v>
      </c>
      <c r="F272" s="142">
        <v>374.52</v>
      </c>
      <c r="G272" s="147">
        <v>10.199999999999999</v>
      </c>
      <c r="H272" s="147">
        <v>12.75</v>
      </c>
      <c r="I272" s="147">
        <v>4775.13</v>
      </c>
      <c r="J272" s="82">
        <v>5.3194404101037651E-3</v>
      </c>
    </row>
    <row r="273" spans="1:10" ht="14.25" x14ac:dyDescent="0.2">
      <c r="A273" s="21" t="s">
        <v>466</v>
      </c>
      <c r="B273" s="21"/>
      <c r="C273" s="21"/>
      <c r="D273" s="21" t="s">
        <v>536</v>
      </c>
      <c r="E273" s="21"/>
      <c r="F273" s="141"/>
      <c r="G273" s="145"/>
      <c r="H273" s="145"/>
      <c r="I273" s="146">
        <v>29367.81</v>
      </c>
      <c r="J273" s="80">
        <v>3.2715405710472691E-2</v>
      </c>
    </row>
    <row r="274" spans="1:10" ht="14.25" x14ac:dyDescent="0.2">
      <c r="A274" s="22" t="s">
        <v>467</v>
      </c>
      <c r="B274" s="81" t="s">
        <v>468</v>
      </c>
      <c r="C274" s="22" t="s">
        <v>377</v>
      </c>
      <c r="D274" s="22" t="s">
        <v>469</v>
      </c>
      <c r="E274" s="139" t="s">
        <v>16</v>
      </c>
      <c r="F274" s="142">
        <v>124.03</v>
      </c>
      <c r="G274" s="147">
        <v>8.7100000000000009</v>
      </c>
      <c r="H274" s="147">
        <v>10.88</v>
      </c>
      <c r="I274" s="147">
        <v>1349.44</v>
      </c>
      <c r="J274" s="82">
        <v>1.503260783897072E-3</v>
      </c>
    </row>
    <row r="275" spans="1:10" ht="25.5" x14ac:dyDescent="0.2">
      <c r="A275" s="22" t="s">
        <v>470</v>
      </c>
      <c r="B275" s="81" t="s">
        <v>471</v>
      </c>
      <c r="C275" s="22" t="s">
        <v>84</v>
      </c>
      <c r="D275" s="22" t="s">
        <v>584</v>
      </c>
      <c r="E275" s="139" t="s">
        <v>16</v>
      </c>
      <c r="F275" s="142">
        <v>124.03</v>
      </c>
      <c r="G275" s="147">
        <v>180.72</v>
      </c>
      <c r="H275" s="147">
        <v>225.9</v>
      </c>
      <c r="I275" s="147">
        <v>28018.37</v>
      </c>
      <c r="J275" s="82">
        <v>3.1212144926575619E-2</v>
      </c>
    </row>
    <row r="276" spans="1:10" ht="14.25" x14ac:dyDescent="0.2">
      <c r="A276" s="21" t="s">
        <v>472</v>
      </c>
      <c r="B276" s="21"/>
      <c r="C276" s="21"/>
      <c r="D276" s="21" t="s">
        <v>585</v>
      </c>
      <c r="E276" s="21"/>
      <c r="F276" s="141"/>
      <c r="G276" s="145"/>
      <c r="H276" s="145"/>
      <c r="I276" s="146">
        <v>14309.65</v>
      </c>
      <c r="J276" s="80">
        <v>1.5940787049659663E-2</v>
      </c>
    </row>
    <row r="277" spans="1:10" ht="25.5" x14ac:dyDescent="0.2">
      <c r="A277" s="22" t="s">
        <v>473</v>
      </c>
      <c r="B277" s="81" t="s">
        <v>474</v>
      </c>
      <c r="C277" s="22" t="s">
        <v>14</v>
      </c>
      <c r="D277" s="22" t="s">
        <v>475</v>
      </c>
      <c r="E277" s="139" t="s">
        <v>16</v>
      </c>
      <c r="F277" s="142">
        <v>126.78</v>
      </c>
      <c r="G277" s="147">
        <v>90.3</v>
      </c>
      <c r="H277" s="147">
        <v>112.87</v>
      </c>
      <c r="I277" s="147">
        <v>14309.65</v>
      </c>
      <c r="J277" s="82">
        <v>1.5940787049659663E-2</v>
      </c>
    </row>
    <row r="278" spans="1:10" ht="14.25" x14ac:dyDescent="0.2">
      <c r="A278" s="21" t="s">
        <v>685</v>
      </c>
      <c r="B278" s="21"/>
      <c r="C278" s="21"/>
      <c r="D278" s="21" t="s">
        <v>477</v>
      </c>
      <c r="E278" s="21"/>
      <c r="F278" s="141"/>
      <c r="G278" s="145"/>
      <c r="H278" s="145"/>
      <c r="I278" s="146">
        <v>40414.93</v>
      </c>
      <c r="J278" s="80">
        <v>4.5021771514810058E-2</v>
      </c>
    </row>
    <row r="279" spans="1:10" ht="38.25" x14ac:dyDescent="0.2">
      <c r="A279" s="22" t="s">
        <v>686</v>
      </c>
      <c r="B279" s="81" t="s">
        <v>479</v>
      </c>
      <c r="C279" s="22" t="s">
        <v>14</v>
      </c>
      <c r="D279" s="22" t="s">
        <v>480</v>
      </c>
      <c r="E279" s="139" t="s">
        <v>69</v>
      </c>
      <c r="F279" s="142">
        <v>62</v>
      </c>
      <c r="G279" s="147">
        <v>99.5</v>
      </c>
      <c r="H279" s="147">
        <v>124.37</v>
      </c>
      <c r="I279" s="147">
        <v>7710.94</v>
      </c>
      <c r="J279" s="82">
        <v>8.5898992982150289E-3</v>
      </c>
    </row>
    <row r="280" spans="1:10" ht="38.25" x14ac:dyDescent="0.2">
      <c r="A280" s="22" t="s">
        <v>687</v>
      </c>
      <c r="B280" s="81" t="s">
        <v>482</v>
      </c>
      <c r="C280" s="22" t="s">
        <v>14</v>
      </c>
      <c r="D280" s="22" t="s">
        <v>483</v>
      </c>
      <c r="E280" s="139" t="s">
        <v>27</v>
      </c>
      <c r="F280" s="142">
        <v>4</v>
      </c>
      <c r="G280" s="147">
        <v>730.81</v>
      </c>
      <c r="H280" s="147">
        <v>913.51</v>
      </c>
      <c r="I280" s="147">
        <v>3654.04</v>
      </c>
      <c r="J280" s="82">
        <v>4.070558924288043E-3</v>
      </c>
    </row>
    <row r="281" spans="1:10" ht="15.75" customHeight="1" x14ac:dyDescent="0.2">
      <c r="A281" s="22" t="s">
        <v>688</v>
      </c>
      <c r="B281" s="81" t="s">
        <v>484</v>
      </c>
      <c r="C281" s="22" t="s">
        <v>14</v>
      </c>
      <c r="D281" s="22" t="s">
        <v>485</v>
      </c>
      <c r="E281" s="139" t="s">
        <v>27</v>
      </c>
      <c r="F281" s="142">
        <v>2</v>
      </c>
      <c r="G281" s="147">
        <v>2434.15</v>
      </c>
      <c r="H281" s="147">
        <v>3042.68</v>
      </c>
      <c r="I281" s="147">
        <v>6085.36</v>
      </c>
      <c r="J281" s="82">
        <v>6.7790217007765337E-3</v>
      </c>
    </row>
    <row r="282" spans="1:10" ht="15.75" customHeight="1" x14ac:dyDescent="0.2">
      <c r="A282" s="22" t="s">
        <v>689</v>
      </c>
      <c r="B282" s="81" t="s">
        <v>486</v>
      </c>
      <c r="C282" s="22" t="s">
        <v>14</v>
      </c>
      <c r="D282" s="22" t="s">
        <v>487</v>
      </c>
      <c r="E282" s="139" t="s">
        <v>69</v>
      </c>
      <c r="F282" s="142">
        <v>102</v>
      </c>
      <c r="G282" s="147">
        <v>84.25</v>
      </c>
      <c r="H282" s="147">
        <v>105.31</v>
      </c>
      <c r="I282" s="147">
        <v>10741.62</v>
      </c>
      <c r="J282" s="82">
        <v>1.1966042285336485E-2</v>
      </c>
    </row>
    <row r="283" spans="1:10" ht="25.5" x14ac:dyDescent="0.2">
      <c r="A283" s="22" t="s">
        <v>690</v>
      </c>
      <c r="B283" s="81" t="s">
        <v>488</v>
      </c>
      <c r="C283" s="22" t="s">
        <v>14</v>
      </c>
      <c r="D283" s="22" t="s">
        <v>489</v>
      </c>
      <c r="E283" s="139" t="s">
        <v>52</v>
      </c>
      <c r="F283" s="142">
        <v>61.12</v>
      </c>
      <c r="G283" s="147">
        <v>49.48</v>
      </c>
      <c r="H283" s="147">
        <v>61.85</v>
      </c>
      <c r="I283" s="147">
        <v>3780.27</v>
      </c>
      <c r="J283" s="82">
        <v>4.2111777059688346E-3</v>
      </c>
    </row>
    <row r="284" spans="1:10" ht="25.5" x14ac:dyDescent="0.2">
      <c r="A284" s="22" t="s">
        <v>691</v>
      </c>
      <c r="B284" s="81" t="s">
        <v>490</v>
      </c>
      <c r="C284" s="22" t="s">
        <v>14</v>
      </c>
      <c r="D284" s="22" t="s">
        <v>491</v>
      </c>
      <c r="E284" s="139" t="s">
        <v>52</v>
      </c>
      <c r="F284" s="142">
        <v>42</v>
      </c>
      <c r="G284" s="147">
        <v>78.36</v>
      </c>
      <c r="H284" s="147">
        <v>97.95</v>
      </c>
      <c r="I284" s="147">
        <v>4113.8999999999996</v>
      </c>
      <c r="J284" s="82">
        <v>4.5828377244443354E-3</v>
      </c>
    </row>
    <row r="285" spans="1:10" ht="14.25" x14ac:dyDescent="0.2">
      <c r="A285" s="22" t="s">
        <v>692</v>
      </c>
      <c r="B285" s="81" t="s">
        <v>167</v>
      </c>
      <c r="C285" s="22" t="s">
        <v>14</v>
      </c>
      <c r="D285" s="22" t="s">
        <v>168</v>
      </c>
      <c r="E285" s="139" t="s">
        <v>16</v>
      </c>
      <c r="F285" s="142">
        <v>105</v>
      </c>
      <c r="G285" s="147">
        <v>9.92</v>
      </c>
      <c r="H285" s="147">
        <v>12.4</v>
      </c>
      <c r="I285" s="147">
        <v>1302</v>
      </c>
      <c r="J285" s="82">
        <v>1.4504131644489475E-3</v>
      </c>
    </row>
    <row r="286" spans="1:10" ht="25.5" x14ac:dyDescent="0.2">
      <c r="A286" s="22" t="s">
        <v>693</v>
      </c>
      <c r="B286" s="81" t="s">
        <v>492</v>
      </c>
      <c r="C286" s="22" t="s">
        <v>14</v>
      </c>
      <c r="D286" s="22" t="s">
        <v>493</v>
      </c>
      <c r="E286" s="139" t="s">
        <v>16</v>
      </c>
      <c r="F286" s="142">
        <v>80</v>
      </c>
      <c r="G286" s="147">
        <v>13.05</v>
      </c>
      <c r="H286" s="147">
        <v>16.309999999999999</v>
      </c>
      <c r="I286" s="147">
        <v>1304.8</v>
      </c>
      <c r="J286" s="82">
        <v>1.4535323325445366E-3</v>
      </c>
    </row>
    <row r="287" spans="1:10" ht="25.5" x14ac:dyDescent="0.2">
      <c r="A287" s="22" t="s">
        <v>694</v>
      </c>
      <c r="B287" s="81" t="s">
        <v>494</v>
      </c>
      <c r="C287" s="22" t="s">
        <v>14</v>
      </c>
      <c r="D287" s="22" t="s">
        <v>495</v>
      </c>
      <c r="E287" s="139" t="s">
        <v>16</v>
      </c>
      <c r="F287" s="142">
        <v>25</v>
      </c>
      <c r="G287" s="147">
        <v>55.11</v>
      </c>
      <c r="H287" s="147">
        <v>68.88</v>
      </c>
      <c r="I287" s="147">
        <v>1722</v>
      </c>
      <c r="J287" s="82">
        <v>1.9182883787873177E-3</v>
      </c>
    </row>
    <row r="288" spans="1:10" ht="14.25" x14ac:dyDescent="0.2">
      <c r="A288" s="21" t="s">
        <v>476</v>
      </c>
      <c r="B288" s="21"/>
      <c r="C288" s="21"/>
      <c r="D288" s="21" t="s">
        <v>724</v>
      </c>
      <c r="E288" s="21"/>
      <c r="F288" s="141"/>
      <c r="G288" s="145"/>
      <c r="H288" s="145"/>
      <c r="I288" s="146">
        <v>175675.69</v>
      </c>
      <c r="J288" s="80">
        <v>0.19570071693521682</v>
      </c>
    </row>
    <row r="289" spans="1:10" ht="14.25" x14ac:dyDescent="0.2">
      <c r="A289" s="22" t="s">
        <v>478</v>
      </c>
      <c r="B289" s="81" t="s">
        <v>725</v>
      </c>
      <c r="C289" s="22" t="s">
        <v>84</v>
      </c>
      <c r="D289" s="22" t="s">
        <v>744</v>
      </c>
      <c r="E289" s="139" t="s">
        <v>16</v>
      </c>
      <c r="F289" s="142">
        <v>982.4</v>
      </c>
      <c r="G289" s="147">
        <v>10.029999999999999</v>
      </c>
      <c r="H289" s="147">
        <v>12.53</v>
      </c>
      <c r="I289" s="147">
        <v>12309.47</v>
      </c>
      <c r="J289" s="82">
        <v>1.3712609320575565E-2</v>
      </c>
    </row>
    <row r="290" spans="1:10" ht="14.25" x14ac:dyDescent="0.2">
      <c r="A290" s="22" t="s">
        <v>481</v>
      </c>
      <c r="B290" s="81" t="s">
        <v>726</v>
      </c>
      <c r="C290" s="22" t="s">
        <v>55</v>
      </c>
      <c r="D290" s="22" t="s">
        <v>727</v>
      </c>
      <c r="E290" s="139" t="s">
        <v>16</v>
      </c>
      <c r="F290" s="142">
        <v>982.4</v>
      </c>
      <c r="G290" s="147">
        <v>80.400000000000006</v>
      </c>
      <c r="H290" s="147">
        <v>100.5</v>
      </c>
      <c r="I290" s="147">
        <v>98731.199999999997</v>
      </c>
      <c r="J290" s="82">
        <v>0.10998543181401069</v>
      </c>
    </row>
    <row r="291" spans="1:10" ht="25.5" x14ac:dyDescent="0.2">
      <c r="A291" s="22" t="s">
        <v>728</v>
      </c>
      <c r="B291" s="81" t="s">
        <v>729</v>
      </c>
      <c r="C291" s="22" t="s">
        <v>14</v>
      </c>
      <c r="D291" s="22" t="s">
        <v>730</v>
      </c>
      <c r="E291" s="139" t="s">
        <v>16</v>
      </c>
      <c r="F291" s="142">
        <v>731</v>
      </c>
      <c r="G291" s="147">
        <v>70.739999999999995</v>
      </c>
      <c r="H291" s="147">
        <v>88.42</v>
      </c>
      <c r="I291" s="147">
        <v>64635.02</v>
      </c>
      <c r="J291" s="82">
        <v>7.2002675800630578E-2</v>
      </c>
    </row>
    <row r="292" spans="1:10" ht="14.25" x14ac:dyDescent="0.2">
      <c r="A292" s="21" t="s">
        <v>731</v>
      </c>
      <c r="B292" s="21"/>
      <c r="C292" s="21"/>
      <c r="D292" s="21" t="s">
        <v>732</v>
      </c>
      <c r="E292" s="21"/>
      <c r="F292" s="141"/>
      <c r="G292" s="145"/>
      <c r="H292" s="145"/>
      <c r="I292" s="146">
        <v>19988.34</v>
      </c>
      <c r="J292" s="80">
        <v>2.226678300421004E-2</v>
      </c>
    </row>
    <row r="293" spans="1:10" ht="25.5" x14ac:dyDescent="0.2">
      <c r="A293" s="22" t="s">
        <v>733</v>
      </c>
      <c r="B293" s="81" t="s">
        <v>734</v>
      </c>
      <c r="C293" s="22" t="s">
        <v>84</v>
      </c>
      <c r="D293" s="22" t="s">
        <v>745</v>
      </c>
      <c r="E293" s="139" t="s">
        <v>138</v>
      </c>
      <c r="F293" s="142">
        <v>1</v>
      </c>
      <c r="G293" s="147">
        <v>11360.06</v>
      </c>
      <c r="H293" s="147">
        <v>14200.07</v>
      </c>
      <c r="I293" s="147">
        <v>14200.07</v>
      </c>
      <c r="J293" s="82">
        <v>1.5818716178261572E-2</v>
      </c>
    </row>
    <row r="294" spans="1:10" ht="25.5" x14ac:dyDescent="0.2">
      <c r="A294" s="22" t="s">
        <v>735</v>
      </c>
      <c r="B294" s="81" t="s">
        <v>736</v>
      </c>
      <c r="C294" s="22" t="s">
        <v>84</v>
      </c>
      <c r="D294" s="22" t="s">
        <v>746</v>
      </c>
      <c r="E294" s="139" t="s">
        <v>138</v>
      </c>
      <c r="F294" s="142">
        <v>2</v>
      </c>
      <c r="G294" s="147">
        <v>2011.01</v>
      </c>
      <c r="H294" s="147">
        <v>2513.7600000000002</v>
      </c>
      <c r="I294" s="147">
        <v>5027.5200000000004</v>
      </c>
      <c r="J294" s="82">
        <v>5.6005999942629588E-3</v>
      </c>
    </row>
    <row r="295" spans="1:10" ht="25.5" x14ac:dyDescent="0.2">
      <c r="A295" s="22" t="s">
        <v>737</v>
      </c>
      <c r="B295" s="81" t="s">
        <v>488</v>
      </c>
      <c r="C295" s="22" t="s">
        <v>14</v>
      </c>
      <c r="D295" s="22" t="s">
        <v>489</v>
      </c>
      <c r="E295" s="139" t="s">
        <v>52</v>
      </c>
      <c r="F295" s="142">
        <v>12.3</v>
      </c>
      <c r="G295" s="147">
        <v>49.48</v>
      </c>
      <c r="H295" s="147">
        <v>61.85</v>
      </c>
      <c r="I295" s="147">
        <v>760.75</v>
      </c>
      <c r="J295" s="82">
        <v>8.4746683168551208E-4</v>
      </c>
    </row>
    <row r="296" spans="1:10" ht="14.25" x14ac:dyDescent="0.2">
      <c r="A296" s="21" t="s">
        <v>738</v>
      </c>
      <c r="B296" s="21"/>
      <c r="C296" s="21"/>
      <c r="D296" s="21" t="s">
        <v>496</v>
      </c>
      <c r="E296" s="21"/>
      <c r="F296" s="141"/>
      <c r="G296" s="145"/>
      <c r="H296" s="145"/>
      <c r="I296" s="146">
        <v>3348.1</v>
      </c>
      <c r="J296" s="80">
        <v>3.7297452503007073E-3</v>
      </c>
    </row>
    <row r="297" spans="1:10" ht="14.25" x14ac:dyDescent="0.2">
      <c r="A297" s="22" t="s">
        <v>739</v>
      </c>
      <c r="B297" s="81" t="s">
        <v>497</v>
      </c>
      <c r="C297" s="22" t="s">
        <v>14</v>
      </c>
      <c r="D297" s="22" t="s">
        <v>498</v>
      </c>
      <c r="E297" s="139" t="s">
        <v>16</v>
      </c>
      <c r="F297" s="142">
        <v>30.64</v>
      </c>
      <c r="G297" s="147">
        <v>2.0099999999999998</v>
      </c>
      <c r="H297" s="147">
        <v>2.5099999999999998</v>
      </c>
      <c r="I297" s="147">
        <v>76.900000000000006</v>
      </c>
      <c r="J297" s="82">
        <v>8.5665723768144444E-5</v>
      </c>
    </row>
    <row r="298" spans="1:10" ht="25.5" x14ac:dyDescent="0.2">
      <c r="A298" s="22" t="s">
        <v>740</v>
      </c>
      <c r="B298" s="81" t="s">
        <v>499</v>
      </c>
      <c r="C298" s="22" t="s">
        <v>84</v>
      </c>
      <c r="D298" s="22" t="s">
        <v>586</v>
      </c>
      <c r="E298" s="139" t="s">
        <v>52</v>
      </c>
      <c r="F298" s="142">
        <v>120</v>
      </c>
      <c r="G298" s="147">
        <v>21.81</v>
      </c>
      <c r="H298" s="147">
        <v>27.26</v>
      </c>
      <c r="I298" s="147">
        <v>3271.2</v>
      </c>
      <c r="J298" s="82">
        <v>3.6440795265325629E-3</v>
      </c>
    </row>
    <row r="299" spans="1:10" ht="14.25" x14ac:dyDescent="0.2">
      <c r="A299" s="83"/>
      <c r="B299" s="83"/>
      <c r="C299" s="83"/>
      <c r="D299" s="83"/>
      <c r="E299" s="83"/>
      <c r="F299" s="143"/>
      <c r="G299" s="148"/>
      <c r="H299" s="148"/>
      <c r="I299" s="148"/>
      <c r="J299" s="83"/>
    </row>
    <row r="300" spans="1:10" ht="14.25" x14ac:dyDescent="0.2">
      <c r="A300" s="91"/>
      <c r="B300" s="91"/>
      <c r="C300" s="91"/>
      <c r="D300" s="23"/>
      <c r="E300" s="84"/>
      <c r="F300" s="92" t="s">
        <v>500</v>
      </c>
      <c r="G300" s="91"/>
      <c r="H300" s="93">
        <v>718227.85</v>
      </c>
      <c r="I300" s="91"/>
      <c r="J300" s="91"/>
    </row>
    <row r="301" spans="1:10" ht="14.25" x14ac:dyDescent="0.2">
      <c r="A301" s="91"/>
      <c r="B301" s="91"/>
      <c r="C301" s="91"/>
      <c r="D301" s="23"/>
      <c r="E301" s="84"/>
      <c r="F301" s="92" t="s">
        <v>501</v>
      </c>
      <c r="G301" s="91"/>
      <c r="H301" s="93">
        <v>179447.4</v>
      </c>
      <c r="I301" s="91"/>
      <c r="J301" s="91"/>
    </row>
    <row r="302" spans="1:10" ht="14.25" x14ac:dyDescent="0.2">
      <c r="A302" s="91"/>
      <c r="B302" s="91"/>
      <c r="C302" s="91"/>
      <c r="D302" s="23"/>
      <c r="E302" s="84"/>
      <c r="F302" s="92" t="s">
        <v>502</v>
      </c>
      <c r="G302" s="91"/>
      <c r="H302" s="93">
        <v>897675.25</v>
      </c>
      <c r="I302" s="91"/>
      <c r="J302" s="91"/>
    </row>
  </sheetData>
  <mergeCells count="13">
    <mergeCell ref="A301:C301"/>
    <mergeCell ref="F301:G301"/>
    <mergeCell ref="H301:J301"/>
    <mergeCell ref="A302:C302"/>
    <mergeCell ref="F302:G302"/>
    <mergeCell ref="H302:J302"/>
    <mergeCell ref="B6:D6"/>
    <mergeCell ref="E8:F8"/>
    <mergeCell ref="H8:I8"/>
    <mergeCell ref="A9:J9"/>
    <mergeCell ref="A300:C300"/>
    <mergeCell ref="F300:G300"/>
    <mergeCell ref="H300:J300"/>
  </mergeCells>
  <pageMargins left="0.51181102362204722" right="0.51181102362204722" top="0.98425196850393704" bottom="0.98425196850393704" header="0.51181102362204722" footer="0.51181102362204722"/>
  <pageSetup paperSize="9" scale="49" fitToWidth="8" fitToHeight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C12" sqref="C12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26"/>
      <c r="B1" s="27"/>
      <c r="C1" s="27"/>
      <c r="D1" s="3"/>
      <c r="E1" s="3"/>
      <c r="F1" s="4"/>
      <c r="G1" s="5"/>
      <c r="H1" s="5"/>
      <c r="I1" s="5"/>
    </row>
    <row r="2" spans="1:11" x14ac:dyDescent="0.2">
      <c r="A2" s="28"/>
      <c r="B2" s="29"/>
      <c r="C2" s="29"/>
      <c r="D2" s="3"/>
      <c r="E2" s="3"/>
      <c r="F2" s="4"/>
      <c r="G2" s="5"/>
      <c r="H2" s="5"/>
      <c r="I2" s="5"/>
    </row>
    <row r="3" spans="1:11" x14ac:dyDescent="0.2">
      <c r="A3" s="28"/>
      <c r="B3" s="29"/>
      <c r="C3" s="29"/>
      <c r="D3" s="3"/>
      <c r="E3" s="3"/>
      <c r="F3" s="4"/>
      <c r="G3" s="5"/>
      <c r="H3" s="5"/>
      <c r="I3" s="5"/>
    </row>
    <row r="4" spans="1:11" x14ac:dyDescent="0.2">
      <c r="A4" s="28"/>
      <c r="B4" s="29"/>
      <c r="C4" s="29"/>
      <c r="E4" s="3"/>
      <c r="F4" s="4"/>
      <c r="G4" s="5"/>
      <c r="H4" s="5"/>
      <c r="I4" s="5"/>
    </row>
    <row r="5" spans="1:11" ht="15.75" x14ac:dyDescent="0.25">
      <c r="A5" s="8"/>
      <c r="B5" s="9" t="s">
        <v>504</v>
      </c>
      <c r="C5" s="10"/>
      <c r="D5" s="11"/>
      <c r="E5" s="11"/>
      <c r="F5" s="12"/>
      <c r="G5" s="13"/>
      <c r="H5" s="14"/>
      <c r="I5" s="14"/>
      <c r="J5" s="6"/>
    </row>
    <row r="6" spans="1:11" ht="33" customHeight="1" x14ac:dyDescent="0.25">
      <c r="A6" s="8"/>
      <c r="B6" s="94" t="s">
        <v>503</v>
      </c>
      <c r="C6" s="94"/>
      <c r="D6" s="94"/>
      <c r="E6" s="30"/>
      <c r="F6" s="15"/>
      <c r="G6" s="16"/>
      <c r="H6" s="16"/>
      <c r="I6" s="16"/>
      <c r="J6" s="6"/>
    </row>
    <row r="7" spans="1:11" ht="15" x14ac:dyDescent="0.25">
      <c r="A7" s="8"/>
      <c r="B7" s="17" t="s">
        <v>505</v>
      </c>
      <c r="C7" s="14"/>
      <c r="D7" s="6"/>
      <c r="E7" s="17"/>
      <c r="F7" s="18"/>
      <c r="H7" s="14"/>
      <c r="I7" s="14"/>
      <c r="J7" s="6"/>
    </row>
    <row r="8" spans="1:11" ht="31.5" customHeight="1" x14ac:dyDescent="0.2">
      <c r="A8" s="8"/>
      <c r="B8" s="20" t="s">
        <v>506</v>
      </c>
      <c r="C8" s="6"/>
      <c r="G8" s="13"/>
      <c r="J8" s="6"/>
    </row>
    <row r="9" spans="1:11" ht="15.75" x14ac:dyDescent="0.25">
      <c r="A9" s="31"/>
      <c r="B9" s="20" t="s">
        <v>507</v>
      </c>
      <c r="E9" s="32"/>
      <c r="F9" s="32"/>
      <c r="G9" s="32"/>
      <c r="H9" s="32"/>
      <c r="I9" s="32"/>
      <c r="J9" s="32"/>
      <c r="K9" s="33"/>
    </row>
    <row r="10" spans="1:11" ht="15.75" x14ac:dyDescent="0.25">
      <c r="A10" s="31"/>
      <c r="B10" s="20"/>
      <c r="C10" s="95" t="s">
        <v>508</v>
      </c>
      <c r="D10" s="95"/>
      <c r="E10" s="32"/>
      <c r="F10" s="32"/>
      <c r="G10" s="32"/>
      <c r="H10" s="32"/>
      <c r="I10" s="32"/>
      <c r="J10" s="32"/>
      <c r="K10" s="33"/>
    </row>
    <row r="11" spans="1:11" ht="15.75" x14ac:dyDescent="0.25">
      <c r="A11" s="31"/>
      <c r="B11" s="20"/>
      <c r="C11" s="96"/>
      <c r="D11" s="96"/>
      <c r="E11" s="34"/>
      <c r="F11" s="34"/>
      <c r="G11" s="34"/>
      <c r="H11" s="34"/>
      <c r="I11" s="34"/>
      <c r="J11" s="34"/>
      <c r="K11" s="33"/>
    </row>
    <row r="12" spans="1:11" ht="15.75" x14ac:dyDescent="0.3">
      <c r="A12" s="31"/>
      <c r="C12" s="19" t="s">
        <v>747</v>
      </c>
      <c r="D12" s="137"/>
      <c r="E12" s="137"/>
      <c r="F12" s="35"/>
      <c r="G12" s="35"/>
      <c r="H12" s="35"/>
      <c r="I12" s="35"/>
      <c r="J12" s="35"/>
      <c r="K12" s="33"/>
    </row>
    <row r="13" spans="1:11" ht="16.5" thickBot="1" x14ac:dyDescent="0.25">
      <c r="D13" s="138"/>
      <c r="E13" s="138"/>
    </row>
    <row r="14" spans="1:11" s="36" customFormat="1" ht="15.75" thickBot="1" x14ac:dyDescent="0.3">
      <c r="B14" s="126" t="s">
        <v>587</v>
      </c>
      <c r="C14" s="127"/>
      <c r="D14" s="127"/>
    </row>
    <row r="15" spans="1:11" s="36" customFormat="1" ht="15.75" thickBot="1" x14ac:dyDescent="0.3">
      <c r="B15" s="37"/>
      <c r="C15" s="38"/>
      <c r="D15" s="38"/>
    </row>
    <row r="16" spans="1:11" s="36" customFormat="1" ht="15.75" customHeight="1" thickBot="1" x14ac:dyDescent="0.3">
      <c r="B16" s="126" t="s">
        <v>588</v>
      </c>
      <c r="C16" s="127"/>
      <c r="D16" s="128"/>
    </row>
    <row r="17" spans="2:7" s="36" customFormat="1" ht="15" x14ac:dyDescent="0.25">
      <c r="B17" s="129" t="s">
        <v>589</v>
      </c>
      <c r="C17" s="129" t="s">
        <v>590</v>
      </c>
      <c r="D17" s="131" t="s">
        <v>591</v>
      </c>
    </row>
    <row r="18" spans="2:7" s="36" customFormat="1" ht="15.75" thickBot="1" x14ac:dyDescent="0.3">
      <c r="B18" s="130"/>
      <c r="C18" s="130"/>
      <c r="D18" s="132"/>
    </row>
    <row r="19" spans="2:7" s="36" customFormat="1" ht="15.75" thickBot="1" x14ac:dyDescent="0.3">
      <c r="B19" s="133"/>
      <c r="C19" s="134"/>
      <c r="D19" s="134"/>
    </row>
    <row r="20" spans="2:7" s="36" customFormat="1" ht="15" x14ac:dyDescent="0.25">
      <c r="B20" s="39"/>
      <c r="C20" s="124" t="s">
        <v>592</v>
      </c>
      <c r="D20" s="125"/>
    </row>
    <row r="21" spans="2:7" s="36" customFormat="1" ht="15" x14ac:dyDescent="0.25">
      <c r="B21" s="40" t="s">
        <v>593</v>
      </c>
      <c r="C21" s="41" t="s">
        <v>594</v>
      </c>
      <c r="D21" s="42">
        <v>8.0000000000000002E-3</v>
      </c>
    </row>
    <row r="22" spans="2:7" s="36" customFormat="1" ht="15" x14ac:dyDescent="0.25">
      <c r="B22" s="40" t="s">
        <v>595</v>
      </c>
      <c r="C22" s="41" t="s">
        <v>596</v>
      </c>
      <c r="D22" s="42">
        <v>8.9999999999999993E-3</v>
      </c>
      <c r="E22" s="43"/>
    </row>
    <row r="23" spans="2:7" s="36" customFormat="1" ht="15" x14ac:dyDescent="0.25">
      <c r="B23" s="40" t="s">
        <v>597</v>
      </c>
      <c r="C23" s="41" t="s">
        <v>598</v>
      </c>
      <c r="D23" s="42">
        <v>8.0000000000000002E-3</v>
      </c>
    </row>
    <row r="24" spans="2:7" s="36" customFormat="1" ht="15" x14ac:dyDescent="0.25">
      <c r="B24" s="40" t="s">
        <v>599</v>
      </c>
      <c r="C24" s="41" t="s">
        <v>600</v>
      </c>
      <c r="D24" s="42">
        <v>2.2450000000000001E-2</v>
      </c>
    </row>
    <row r="25" spans="2:7" s="36" customFormat="1" ht="15.75" thickBot="1" x14ac:dyDescent="0.3">
      <c r="B25" s="118" t="s">
        <v>601</v>
      </c>
      <c r="C25" s="119"/>
      <c r="D25" s="44">
        <f>SUM(D21:D24)</f>
        <v>4.7450000000000006E-2</v>
      </c>
    </row>
    <row r="26" spans="2:7" s="36" customFormat="1" ht="15.75" thickBot="1" x14ac:dyDescent="0.3">
      <c r="B26" s="135"/>
      <c r="C26" s="136"/>
      <c r="D26" s="136"/>
    </row>
    <row r="27" spans="2:7" s="36" customFormat="1" ht="15" x14ac:dyDescent="0.25">
      <c r="B27" s="39"/>
      <c r="C27" s="124" t="s">
        <v>602</v>
      </c>
      <c r="D27" s="125"/>
    </row>
    <row r="28" spans="2:7" s="36" customFormat="1" ht="15" x14ac:dyDescent="0.25">
      <c r="B28" s="40" t="s">
        <v>603</v>
      </c>
      <c r="C28" s="41" t="s">
        <v>604</v>
      </c>
      <c r="D28" s="42">
        <v>0.06</v>
      </c>
      <c r="E28" s="36" t="s">
        <v>605</v>
      </c>
      <c r="G28"/>
    </row>
    <row r="29" spans="2:7" s="36" customFormat="1" ht="15.75" thickBot="1" x14ac:dyDescent="0.3">
      <c r="B29" s="118" t="s">
        <v>606</v>
      </c>
      <c r="C29" s="119"/>
      <c r="D29" s="44">
        <f>SUM(D28)</f>
        <v>0.06</v>
      </c>
    </row>
    <row r="30" spans="2:7" s="36" customFormat="1" ht="15.75" thickBot="1" x14ac:dyDescent="0.3">
      <c r="B30" s="135"/>
      <c r="C30" s="136"/>
      <c r="D30" s="136"/>
    </row>
    <row r="31" spans="2:7" s="36" customFormat="1" ht="15" x14ac:dyDescent="0.25">
      <c r="B31" s="39"/>
      <c r="C31" s="124" t="s">
        <v>607</v>
      </c>
      <c r="D31" s="125"/>
    </row>
    <row r="32" spans="2:7" s="36" customFormat="1" ht="15" x14ac:dyDescent="0.25">
      <c r="B32" s="111" t="s">
        <v>608</v>
      </c>
      <c r="C32" s="41" t="s">
        <v>609</v>
      </c>
      <c r="D32" s="42">
        <v>6.4999999999999997E-3</v>
      </c>
    </row>
    <row r="33" spans="2:4" s="36" customFormat="1" ht="15" x14ac:dyDescent="0.25">
      <c r="B33" s="112"/>
      <c r="C33" s="41" t="s">
        <v>610</v>
      </c>
      <c r="D33" s="42">
        <v>0.03</v>
      </c>
    </row>
    <row r="34" spans="2:4" s="36" customFormat="1" ht="15" x14ac:dyDescent="0.25">
      <c r="B34" s="112"/>
      <c r="C34" s="114" t="s">
        <v>611</v>
      </c>
      <c r="D34" s="116">
        <v>0.03</v>
      </c>
    </row>
    <row r="35" spans="2:4" s="36" customFormat="1" ht="15" x14ac:dyDescent="0.25">
      <c r="B35" s="112"/>
      <c r="C35" s="115"/>
      <c r="D35" s="117"/>
    </row>
    <row r="36" spans="2:4" s="36" customFormat="1" ht="15" x14ac:dyDescent="0.25">
      <c r="B36" s="113"/>
      <c r="C36" s="45" t="s">
        <v>612</v>
      </c>
      <c r="D36" s="46">
        <v>4.4999999999999998E-2</v>
      </c>
    </row>
    <row r="37" spans="2:4" s="36" customFormat="1" ht="15.75" thickBot="1" x14ac:dyDescent="0.3">
      <c r="B37" s="118" t="s">
        <v>613</v>
      </c>
      <c r="C37" s="119"/>
      <c r="D37" s="44">
        <f>SUM(D32:D36)</f>
        <v>0.1115</v>
      </c>
    </row>
    <row r="38" spans="2:4" s="36" customFormat="1" ht="15" x14ac:dyDescent="0.25">
      <c r="B38" s="120"/>
      <c r="C38" s="121"/>
      <c r="D38" s="121"/>
    </row>
    <row r="39" spans="2:4" s="36" customFormat="1" ht="15" x14ac:dyDescent="0.25">
      <c r="B39" s="122" t="s">
        <v>614</v>
      </c>
      <c r="C39" s="123"/>
      <c r="D39" s="123"/>
    </row>
    <row r="40" spans="2:4" s="36" customFormat="1" ht="15.75" thickBot="1" x14ac:dyDescent="0.3">
      <c r="B40" s="47"/>
      <c r="C40" s="48"/>
      <c r="D40" s="48"/>
    </row>
    <row r="41" spans="2:4" s="36" customFormat="1" ht="15" x14ac:dyDescent="0.25">
      <c r="B41" s="99"/>
      <c r="C41" s="100"/>
      <c r="D41" s="101"/>
    </row>
    <row r="42" spans="2:4" s="36" customFormat="1" ht="15.75" thickBot="1" x14ac:dyDescent="0.3">
      <c r="B42" s="102"/>
      <c r="C42" s="103"/>
      <c r="D42" s="104"/>
    </row>
    <row r="43" spans="2:4" s="36" customFormat="1" ht="15.75" thickBot="1" x14ac:dyDescent="0.3">
      <c r="B43" s="49"/>
      <c r="C43" s="50"/>
      <c r="D43" s="51"/>
    </row>
    <row r="44" spans="2:4" s="36" customFormat="1" ht="15" x14ac:dyDescent="0.25">
      <c r="B44" s="105" t="s">
        <v>615</v>
      </c>
      <c r="C44" s="106"/>
      <c r="D44" s="109">
        <f>ROUND(((((1+(D24+D21+D22))*(1+D23)*(1+D29))/(1-D37))-1),4)</f>
        <v>0.25</v>
      </c>
    </row>
    <row r="45" spans="2:4" s="36" customFormat="1" ht="15.75" thickBot="1" x14ac:dyDescent="0.3">
      <c r="B45" s="107"/>
      <c r="C45" s="108"/>
      <c r="D45" s="110"/>
    </row>
    <row r="46" spans="2:4" s="36" customFormat="1" ht="15.75" x14ac:dyDescent="0.25">
      <c r="B46" s="52"/>
      <c r="C46" s="53"/>
      <c r="D46" s="54"/>
    </row>
    <row r="47" spans="2:4" s="36" customFormat="1" ht="15" x14ac:dyDescent="0.25">
      <c r="B47" s="55"/>
      <c r="C47" s="56"/>
      <c r="D47" s="56"/>
    </row>
    <row r="48" spans="2:4" s="36" customFormat="1" ht="15" x14ac:dyDescent="0.25"/>
  </sheetData>
  <mergeCells count="27">
    <mergeCell ref="B14:D14"/>
    <mergeCell ref="B6:D6"/>
    <mergeCell ref="C10:D10"/>
    <mergeCell ref="C11:D11"/>
    <mergeCell ref="D12:E12"/>
    <mergeCell ref="D13:E13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paperSize="0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60" zoomScaleNormal="100" workbookViewId="0">
      <selection activeCell="B32" sqref="B32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26"/>
      <c r="B1" s="27"/>
      <c r="C1" s="27"/>
      <c r="D1" s="3"/>
      <c r="E1" s="3"/>
      <c r="F1" s="4"/>
      <c r="G1" s="5"/>
      <c r="H1" s="5"/>
      <c r="I1" s="5"/>
    </row>
    <row r="2" spans="1:16" x14ac:dyDescent="0.2">
      <c r="A2" s="28"/>
      <c r="B2" s="29"/>
      <c r="C2" s="29"/>
      <c r="D2" s="3"/>
      <c r="E2" s="3"/>
      <c r="F2" s="4"/>
      <c r="G2" s="5"/>
      <c r="H2" s="5"/>
      <c r="I2" s="5"/>
    </row>
    <row r="3" spans="1:16" x14ac:dyDescent="0.2">
      <c r="A3" s="28"/>
      <c r="B3" s="29"/>
      <c r="C3" s="29"/>
      <c r="D3" s="3"/>
      <c r="E3" s="3"/>
      <c r="F3" s="4"/>
      <c r="G3" s="5"/>
      <c r="H3" s="5"/>
      <c r="I3" s="5"/>
    </row>
    <row r="4" spans="1:16" x14ac:dyDescent="0.2">
      <c r="A4" s="28"/>
      <c r="B4" s="29"/>
      <c r="C4" s="29"/>
      <c r="D4" s="3"/>
      <c r="E4" s="3"/>
      <c r="F4" s="4"/>
      <c r="G4" s="5"/>
      <c r="H4" s="5"/>
      <c r="I4" s="5"/>
    </row>
    <row r="5" spans="1:16" ht="15.75" x14ac:dyDescent="0.25">
      <c r="A5" s="8"/>
      <c r="B5" s="9" t="s">
        <v>504</v>
      </c>
      <c r="C5" s="10"/>
      <c r="D5" s="11"/>
      <c r="E5" s="11"/>
      <c r="F5" s="12"/>
      <c r="G5" s="13"/>
      <c r="H5" s="14"/>
      <c r="I5" s="14"/>
      <c r="J5" s="6"/>
    </row>
    <row r="6" spans="1:16" ht="33" customHeight="1" x14ac:dyDescent="0.25">
      <c r="A6" s="8"/>
      <c r="B6" s="94" t="s">
        <v>503</v>
      </c>
      <c r="C6" s="94"/>
      <c r="D6" s="94"/>
      <c r="E6" s="30"/>
      <c r="F6" s="15"/>
      <c r="G6" s="16"/>
      <c r="H6" s="16"/>
      <c r="I6" s="16"/>
      <c r="J6" s="6"/>
    </row>
    <row r="7" spans="1:16" ht="15" x14ac:dyDescent="0.25">
      <c r="A7" s="8"/>
      <c r="B7" s="17" t="s">
        <v>505</v>
      </c>
      <c r="C7" s="14"/>
      <c r="D7" s="6"/>
      <c r="E7" s="17"/>
      <c r="F7" s="18"/>
      <c r="H7" s="14"/>
      <c r="I7" s="14"/>
      <c r="J7" s="6"/>
    </row>
    <row r="8" spans="1:16" ht="31.5" customHeight="1" x14ac:dyDescent="0.2">
      <c r="A8" s="8"/>
      <c r="B8" s="20" t="s">
        <v>506</v>
      </c>
      <c r="C8" s="6"/>
      <c r="G8" s="13"/>
      <c r="J8" s="6"/>
    </row>
    <row r="9" spans="1:16" ht="15.75" x14ac:dyDescent="0.25">
      <c r="A9" s="31"/>
      <c r="B9" s="20" t="s">
        <v>507</v>
      </c>
      <c r="E9" s="32"/>
      <c r="F9" s="32"/>
      <c r="G9" s="32"/>
      <c r="H9" s="32"/>
      <c r="I9" s="32"/>
      <c r="J9" s="32"/>
      <c r="K9" s="33"/>
    </row>
    <row r="10" spans="1:16" ht="15.75" x14ac:dyDescent="0.25">
      <c r="A10" s="31"/>
      <c r="B10" s="20"/>
      <c r="C10" s="95" t="s">
        <v>508</v>
      </c>
      <c r="D10" s="95"/>
      <c r="E10" s="32"/>
      <c r="F10" s="32"/>
      <c r="G10" s="32"/>
      <c r="H10" s="32"/>
      <c r="I10" s="32"/>
      <c r="J10" s="32"/>
      <c r="K10" s="33"/>
    </row>
    <row r="11" spans="1:16" ht="15.75" x14ac:dyDescent="0.25">
      <c r="A11" s="31"/>
      <c r="B11" s="20"/>
      <c r="C11" s="96"/>
      <c r="D11" s="96"/>
      <c r="E11" s="34"/>
      <c r="F11" s="34"/>
      <c r="G11" s="34"/>
      <c r="H11" s="34"/>
      <c r="I11" s="34"/>
      <c r="J11" s="34"/>
      <c r="K11" s="33"/>
    </row>
    <row r="12" spans="1:16" ht="15.75" x14ac:dyDescent="0.3">
      <c r="A12" s="31"/>
      <c r="B12" s="19" t="s">
        <v>747</v>
      </c>
      <c r="D12" s="137"/>
      <c r="E12" s="137"/>
      <c r="F12" s="35"/>
      <c r="G12" s="35"/>
      <c r="H12" s="35"/>
      <c r="I12" s="35"/>
      <c r="J12" s="35"/>
      <c r="K12" s="33"/>
    </row>
    <row r="13" spans="1:16" ht="15.75" x14ac:dyDescent="0.25">
      <c r="A13" s="31"/>
      <c r="B13" s="20"/>
      <c r="C13" s="5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3"/>
    </row>
    <row r="14" spans="1:16" ht="15.75" x14ac:dyDescent="0.25">
      <c r="A14" s="31"/>
      <c r="B14" s="20" t="s">
        <v>616</v>
      </c>
      <c r="C14" s="57"/>
      <c r="D14" s="34"/>
    </row>
    <row r="15" spans="1:16" x14ac:dyDescent="0.2">
      <c r="A15" s="58"/>
      <c r="B15" s="59"/>
      <c r="C15" s="60" t="s">
        <v>617</v>
      </c>
      <c r="D15" s="61" t="s">
        <v>618</v>
      </c>
    </row>
    <row r="16" spans="1:16" x14ac:dyDescent="0.2">
      <c r="A16" s="62"/>
      <c r="B16" s="63" t="s">
        <v>619</v>
      </c>
      <c r="C16" s="64"/>
      <c r="D16" s="65"/>
    </row>
    <row r="17" spans="1:4" x14ac:dyDescent="0.2">
      <c r="A17" s="62" t="s">
        <v>620</v>
      </c>
      <c r="B17" s="66" t="s">
        <v>621</v>
      </c>
      <c r="C17" s="67">
        <v>0</v>
      </c>
      <c r="D17" s="67">
        <v>0</v>
      </c>
    </row>
    <row r="18" spans="1:4" x14ac:dyDescent="0.2">
      <c r="A18" s="62" t="s">
        <v>622</v>
      </c>
      <c r="B18" s="66" t="s">
        <v>623</v>
      </c>
      <c r="C18" s="67">
        <v>1.4999999999999999E-2</v>
      </c>
      <c r="D18" s="67">
        <v>1.4999999999999999E-2</v>
      </c>
    </row>
    <row r="19" spans="1:4" x14ac:dyDescent="0.2">
      <c r="A19" s="62" t="s">
        <v>624</v>
      </c>
      <c r="B19" s="66" t="s">
        <v>625</v>
      </c>
      <c r="C19" s="67">
        <v>0.01</v>
      </c>
      <c r="D19" s="67">
        <v>0.01</v>
      </c>
    </row>
    <row r="20" spans="1:4" x14ac:dyDescent="0.2">
      <c r="A20" s="62" t="s">
        <v>626</v>
      </c>
      <c r="B20" s="66" t="s">
        <v>627</v>
      </c>
      <c r="C20" s="67">
        <v>2E-3</v>
      </c>
      <c r="D20" s="67">
        <v>2E-3</v>
      </c>
    </row>
    <row r="21" spans="1:4" x14ac:dyDescent="0.2">
      <c r="A21" s="62" t="s">
        <v>628</v>
      </c>
      <c r="B21" s="66" t="s">
        <v>629</v>
      </c>
      <c r="C21" s="67">
        <v>6.0000000000000001E-3</v>
      </c>
      <c r="D21" s="67">
        <v>6.0000000000000001E-3</v>
      </c>
    </row>
    <row r="22" spans="1:4" x14ac:dyDescent="0.2">
      <c r="A22" s="62" t="s">
        <v>630</v>
      </c>
      <c r="B22" s="66" t="s">
        <v>631</v>
      </c>
      <c r="C22" s="67">
        <v>2.5000000000000001E-2</v>
      </c>
      <c r="D22" s="67">
        <v>2.5000000000000001E-2</v>
      </c>
    </row>
    <row r="23" spans="1:4" x14ac:dyDescent="0.2">
      <c r="A23" s="62" t="s">
        <v>632</v>
      </c>
      <c r="B23" s="66" t="s">
        <v>633</v>
      </c>
      <c r="C23" s="67">
        <v>0.03</v>
      </c>
      <c r="D23" s="67">
        <v>0.03</v>
      </c>
    </row>
    <row r="24" spans="1:4" x14ac:dyDescent="0.2">
      <c r="A24" s="62" t="s">
        <v>634</v>
      </c>
      <c r="B24" s="66" t="s">
        <v>635</v>
      </c>
      <c r="C24" s="67">
        <v>0.08</v>
      </c>
      <c r="D24" s="67">
        <v>0.08</v>
      </c>
    </row>
    <row r="25" spans="1:4" x14ac:dyDescent="0.2">
      <c r="A25" s="62" t="s">
        <v>636</v>
      </c>
      <c r="B25" s="66" t="s">
        <v>637</v>
      </c>
      <c r="C25" s="67">
        <v>0.01</v>
      </c>
      <c r="D25" s="67">
        <v>0.01</v>
      </c>
    </row>
    <row r="26" spans="1:4" x14ac:dyDescent="0.2">
      <c r="A26" s="68" t="s">
        <v>638</v>
      </c>
      <c r="B26" s="66" t="s">
        <v>639</v>
      </c>
      <c r="C26" s="69">
        <f>SUM(C17:C25)</f>
        <v>0.17799999999999999</v>
      </c>
      <c r="D26" s="69">
        <f>SUM(D17:D25)</f>
        <v>0.17799999999999999</v>
      </c>
    </row>
    <row r="27" spans="1:4" x14ac:dyDescent="0.2">
      <c r="A27" s="62"/>
      <c r="B27" s="63" t="s">
        <v>640</v>
      </c>
      <c r="C27" s="70" t="s">
        <v>605</v>
      </c>
      <c r="D27" s="70" t="s">
        <v>605</v>
      </c>
    </row>
    <row r="28" spans="1:4" x14ac:dyDescent="0.2">
      <c r="A28" s="62" t="s">
        <v>641</v>
      </c>
      <c r="B28" s="66" t="s">
        <v>642</v>
      </c>
      <c r="C28" s="71">
        <v>0.1787</v>
      </c>
      <c r="D28" s="71">
        <v>0</v>
      </c>
    </row>
    <row r="29" spans="1:4" x14ac:dyDescent="0.2">
      <c r="A29" s="62" t="s">
        <v>643</v>
      </c>
      <c r="B29" s="72" t="s">
        <v>644</v>
      </c>
      <c r="C29" s="71">
        <v>3.95E-2</v>
      </c>
      <c r="D29" s="71">
        <v>0</v>
      </c>
    </row>
    <row r="30" spans="1:4" x14ac:dyDescent="0.2">
      <c r="A30" s="62" t="s">
        <v>645</v>
      </c>
      <c r="B30" s="66" t="s">
        <v>646</v>
      </c>
      <c r="C30" s="71">
        <v>8.8999999999999999E-3</v>
      </c>
      <c r="D30" s="71">
        <v>6.8999999999999999E-3</v>
      </c>
    </row>
    <row r="31" spans="1:4" x14ac:dyDescent="0.2">
      <c r="A31" s="62" t="s">
        <v>647</v>
      </c>
      <c r="B31" s="66" t="s">
        <v>648</v>
      </c>
      <c r="C31" s="71">
        <v>0.10730000000000001</v>
      </c>
      <c r="D31" s="71">
        <v>8.3299999999999999E-2</v>
      </c>
    </row>
    <row r="32" spans="1:4" x14ac:dyDescent="0.2">
      <c r="A32" s="62" t="s">
        <v>649</v>
      </c>
      <c r="B32" s="66" t="s">
        <v>650</v>
      </c>
      <c r="C32" s="71">
        <v>6.9999999999999999E-4</v>
      </c>
      <c r="D32" s="71">
        <v>5.9999999999999995E-4</v>
      </c>
    </row>
    <row r="33" spans="1:4" x14ac:dyDescent="0.2">
      <c r="A33" s="62" t="s">
        <v>651</v>
      </c>
      <c r="B33" s="66" t="s">
        <v>652</v>
      </c>
      <c r="C33" s="71">
        <v>7.1999999999999998E-3</v>
      </c>
      <c r="D33" s="71">
        <v>5.5999999999999999E-3</v>
      </c>
    </row>
    <row r="34" spans="1:4" x14ac:dyDescent="0.2">
      <c r="A34" s="62" t="s">
        <v>653</v>
      </c>
      <c r="B34" s="66" t="s">
        <v>654</v>
      </c>
      <c r="C34" s="71">
        <v>1.46E-2</v>
      </c>
      <c r="D34" s="71">
        <v>0</v>
      </c>
    </row>
    <row r="35" spans="1:4" x14ac:dyDescent="0.2">
      <c r="A35" s="62" t="s">
        <v>655</v>
      </c>
      <c r="B35" s="66" t="s">
        <v>656</v>
      </c>
      <c r="C35" s="71">
        <v>1.1000000000000001E-3</v>
      </c>
      <c r="D35" s="71">
        <v>8.9999999999999998E-4</v>
      </c>
    </row>
    <row r="36" spans="1:4" x14ac:dyDescent="0.2">
      <c r="A36" s="62" t="s">
        <v>657</v>
      </c>
      <c r="B36" s="72" t="s">
        <v>658</v>
      </c>
      <c r="C36" s="71">
        <v>7.4200000000000002E-2</v>
      </c>
      <c r="D36" s="71">
        <v>5.7599999999999998E-2</v>
      </c>
    </row>
    <row r="37" spans="1:4" x14ac:dyDescent="0.2">
      <c r="A37" s="62" t="s">
        <v>659</v>
      </c>
      <c r="B37" s="66" t="s">
        <v>660</v>
      </c>
      <c r="C37" s="71">
        <v>2.9999999999999997E-4</v>
      </c>
      <c r="D37" s="71">
        <v>2.9999999999999997E-4</v>
      </c>
    </row>
    <row r="38" spans="1:4" x14ac:dyDescent="0.2">
      <c r="A38" s="68" t="s">
        <v>661</v>
      </c>
      <c r="B38" s="66" t="s">
        <v>662</v>
      </c>
      <c r="C38" s="73">
        <f>SUM(C28:C37)</f>
        <v>0.4325</v>
      </c>
      <c r="D38" s="73">
        <f>SUM(D28:D37)</f>
        <v>0.15519999999999998</v>
      </c>
    </row>
    <row r="39" spans="1:4" x14ac:dyDescent="0.2">
      <c r="A39" s="62"/>
      <c r="B39" s="63" t="s">
        <v>663</v>
      </c>
      <c r="C39" s="70" t="s">
        <v>605</v>
      </c>
      <c r="D39" s="70" t="s">
        <v>605</v>
      </c>
    </row>
    <row r="40" spans="1:4" x14ac:dyDescent="0.2">
      <c r="A40" s="62" t="s">
        <v>664</v>
      </c>
      <c r="B40" s="66" t="s">
        <v>665</v>
      </c>
      <c r="C40" s="71">
        <v>4.7199999999999999E-2</v>
      </c>
      <c r="D40" s="71">
        <v>3.6700000000000003E-2</v>
      </c>
    </row>
    <row r="41" spans="1:4" x14ac:dyDescent="0.2">
      <c r="A41" s="62" t="s">
        <v>666</v>
      </c>
      <c r="B41" s="66" t="s">
        <v>667</v>
      </c>
      <c r="C41" s="71">
        <v>1.1000000000000001E-3</v>
      </c>
      <c r="D41" s="71">
        <v>8.9999999999999998E-4</v>
      </c>
    </row>
    <row r="42" spans="1:4" x14ac:dyDescent="0.2">
      <c r="A42" s="62" t="s">
        <v>668</v>
      </c>
      <c r="B42" s="72" t="s">
        <v>669</v>
      </c>
      <c r="C42" s="71">
        <v>5.8299999999999998E-2</v>
      </c>
      <c r="D42" s="71">
        <v>4.53E-2</v>
      </c>
    </row>
    <row r="43" spans="1:4" x14ac:dyDescent="0.2">
      <c r="A43" s="62" t="s">
        <v>670</v>
      </c>
      <c r="B43" s="66" t="s">
        <v>671</v>
      </c>
      <c r="C43" s="71">
        <v>3.9800000000000002E-2</v>
      </c>
      <c r="D43" s="71">
        <v>3.09E-2</v>
      </c>
    </row>
    <row r="44" spans="1:4" x14ac:dyDescent="0.2">
      <c r="A44" s="62" t="s">
        <v>672</v>
      </c>
      <c r="B44" s="66" t="s">
        <v>673</v>
      </c>
      <c r="C44" s="71">
        <v>4.0000000000000001E-3</v>
      </c>
      <c r="D44" s="71">
        <v>3.0999999999999999E-3</v>
      </c>
    </row>
    <row r="45" spans="1:4" x14ac:dyDescent="0.2">
      <c r="A45" s="68" t="s">
        <v>674</v>
      </c>
      <c r="B45" s="66" t="s">
        <v>675</v>
      </c>
      <c r="C45" s="73">
        <f>SUM(C40:C44)</f>
        <v>0.15040000000000001</v>
      </c>
      <c r="D45" s="73">
        <f>SUM(D40:D44)</f>
        <v>0.1169</v>
      </c>
    </row>
    <row r="46" spans="1:4" x14ac:dyDescent="0.2">
      <c r="A46" s="62"/>
      <c r="B46" s="63" t="s">
        <v>676</v>
      </c>
      <c r="C46" s="70" t="s">
        <v>605</v>
      </c>
      <c r="D46" s="70" t="s">
        <v>605</v>
      </c>
    </row>
    <row r="47" spans="1:4" x14ac:dyDescent="0.2">
      <c r="A47" s="62" t="s">
        <v>677</v>
      </c>
      <c r="B47" s="66" t="s">
        <v>678</v>
      </c>
      <c r="C47" s="67">
        <v>7.6999999999999999E-2</v>
      </c>
      <c r="D47" s="67">
        <f>D26*D38</f>
        <v>2.7625599999999993E-2</v>
      </c>
    </row>
    <row r="48" spans="1:4" ht="25.5" x14ac:dyDescent="0.2">
      <c r="A48" s="62" t="s">
        <v>679</v>
      </c>
      <c r="B48" s="74" t="s">
        <v>680</v>
      </c>
      <c r="C48" s="71">
        <f>(C26*C41)+(C24*C40)</f>
        <v>3.9718000000000002E-3</v>
      </c>
      <c r="D48" s="71">
        <f>(D26*D41)+(D24*D40)</f>
        <v>3.0962000000000003E-3</v>
      </c>
    </row>
    <row r="49" spans="1:4" x14ac:dyDescent="0.2">
      <c r="A49" s="68" t="s">
        <v>681</v>
      </c>
      <c r="B49" s="66" t="s">
        <v>682</v>
      </c>
      <c r="C49" s="73">
        <f>SUM(C47:C48)</f>
        <v>8.0971799999999997E-2</v>
      </c>
      <c r="D49" s="73">
        <f>SUM(D47:D48)</f>
        <v>3.0721799999999994E-2</v>
      </c>
    </row>
    <row r="50" spans="1:4" ht="15" thickBot="1" x14ac:dyDescent="0.25">
      <c r="A50" s="75"/>
      <c r="B50" s="76" t="s">
        <v>683</v>
      </c>
      <c r="C50" s="77">
        <f>SUM(C26,C38,C45,C49)</f>
        <v>0.84187180000000006</v>
      </c>
      <c r="D50" s="77">
        <f>SUM(D26,D38,D45,D49)</f>
        <v>0.48082179999999997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0" scale="81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 Sintético</vt:lpstr>
      <vt:lpstr>BDI</vt:lpstr>
      <vt:lpstr>ENCARGOS</vt:lpstr>
      <vt:lpstr>BDI!Area_de_impressao</vt:lpstr>
      <vt:lpstr>ENCARGOS!Area_de_impressao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Edvaldo Cutrim Costa</cp:lastModifiedBy>
  <cp:revision>0</cp:revision>
  <cp:lastPrinted>2021-04-20T17:51:50Z</cp:lastPrinted>
  <dcterms:created xsi:type="dcterms:W3CDTF">2021-04-20T17:45:53Z</dcterms:created>
  <dcterms:modified xsi:type="dcterms:W3CDTF">2021-06-18T13:55:08Z</dcterms:modified>
</cp:coreProperties>
</file>