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slsdrfs-30\nupro\2. ENGENHARIA - OBRAS\3.0 OBRAS A INICIAR\3.9 CASA SOLAR ITZ\"/>
    </mc:Choice>
  </mc:AlternateContent>
  <xr:revisionPtr revIDLastSave="0" documentId="13_ncr:1_{ACDF79FC-08D1-4C7A-A66C-AE79F052A585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Orçamento Sintético" sheetId="1" r:id="rId1"/>
    <sheet name="Buttons (2)" sheetId="9" r:id="rId2"/>
    <sheet name="ENCARGOS SOCIAIS" sheetId="8" r:id="rId3"/>
    <sheet name="BDI" sheetId="4" r:id="rId4"/>
  </sheets>
  <definedNames>
    <definedName name="_xlnm.Print_Area" localSheetId="3">BDI!$A$1:$D$47</definedName>
    <definedName name="_xlnm.Print_Area" localSheetId="2">'ENCARGOS SOCIAIS'!$A$1:$D$50</definedName>
    <definedName name="_xlnm.Print_Area" localSheetId="0">'Orçamento Sintético'!$A$1:$J$107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8" l="1"/>
  <c r="C45" i="8"/>
  <c r="D38" i="8"/>
  <c r="C38" i="8"/>
  <c r="D26" i="8"/>
  <c r="C26" i="8"/>
  <c r="C50" i="8" s="1"/>
  <c r="D48" i="8" l="1"/>
  <c r="D47" i="8"/>
  <c r="D49" i="8" s="1"/>
  <c r="D50" i="8" s="1"/>
  <c r="D37" i="4" l="1"/>
  <c r="D29" i="4"/>
  <c r="D44" i="4" s="1"/>
  <c r="D25" i="4"/>
</calcChain>
</file>

<file path=xl/sharedStrings.xml><?xml version="1.0" encoding="utf-8"?>
<sst xmlns="http://schemas.openxmlformats.org/spreadsheetml/2006/main" count="593" uniqueCount="402">
  <si>
    <t>Planilha Orçamentária Sintética</t>
  </si>
  <si>
    <t>Item</t>
  </si>
  <si>
    <t>Código</t>
  </si>
  <si>
    <t>Banco</t>
  </si>
  <si>
    <t>Descrição</t>
  </si>
  <si>
    <t>Und</t>
  </si>
  <si>
    <t>Quant.</t>
  </si>
  <si>
    <t>Valor Unit com BDI</t>
  </si>
  <si>
    <t>Total</t>
  </si>
  <si>
    <t>Peso (%)</t>
  </si>
  <si>
    <t xml:space="preserve"> 1 </t>
  </si>
  <si>
    <t xml:space="preserve"> 1.1 </t>
  </si>
  <si>
    <t>ORSE</t>
  </si>
  <si>
    <t>SINAPI</t>
  </si>
  <si>
    <t>UN</t>
  </si>
  <si>
    <t xml:space="preserve"> 73847/001 </t>
  </si>
  <si>
    <t>ALUGUEL CONTAINER/ESCRIT INCL INST ELET LARG=2,20 COMP=6,20M          ALT=2,50M CHAPA ACO C/NERV TRAPEZ FORRO C/ISOL TERMO/ACUSTICO         CHASSIS REFORC PISO COMPENS NAVAL EXC TRANSP/CARGA/DESCARGA</t>
  </si>
  <si>
    <t>MES</t>
  </si>
  <si>
    <t>Próprio</t>
  </si>
  <si>
    <t>M</t>
  </si>
  <si>
    <t>ADMINISTRAÇÃO LOCAL DA OBRA</t>
  </si>
  <si>
    <t>PINTURA</t>
  </si>
  <si>
    <t xml:space="preserve"> 88489 </t>
  </si>
  <si>
    <t>APLICAÇÃO MANUAL DE PINTURA COM TINTA LÁTEX ACRÍLICA EM PAREDES, DUAS DEMÃOS. AF_06/2014</t>
  </si>
  <si>
    <t xml:space="preserve"> 88485 </t>
  </si>
  <si>
    <t>APLICAÇÃO DE FUNDO SELADOR ACRÍLICO EM PAREDES, UMA DEMÃO. AF_06/2014</t>
  </si>
  <si>
    <t>ESQUADRIAS</t>
  </si>
  <si>
    <t xml:space="preserve"> 74245/001 </t>
  </si>
  <si>
    <t>PINTURA ACRILICA EM PISO CIMENTADO DUAS DEMAOS</t>
  </si>
  <si>
    <t>Total sem BDI</t>
  </si>
  <si>
    <t>Total do BDI</t>
  </si>
  <si>
    <t>Total Geral</t>
  </si>
  <si>
    <t>ENCARGOS SOCIAIS DESONERADOS</t>
  </si>
  <si>
    <t xml:space="preserve">B.D.I.EQUIPAMENTOS=16,00%                  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</si>
  <si>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</si>
  <si>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</si>
  <si>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</si>
  <si>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</si>
  <si>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</si>
  <si>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</si>
  <si>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</si>
  <si>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</si>
  <si>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</si>
  <si>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</si>
  <si>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</si>
  <si>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</si>
  <si>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</si>
  <si>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</si>
  <si>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</si>
  <si>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</si>
  <si>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</si>
  <si>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</si>
  <si>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</si>
  <si>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</si>
  <si>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</si>
  <si>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</si>
  <si>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</si>
  <si>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</si>
  <si>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</si>
  <si>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</si>
  <si>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</si>
  <si>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</si>
  <si>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</si>
  <si>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</si>
  <si>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</si>
  <si>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</si>
  <si>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</si>
  <si>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</si>
  <si>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</si>
  <si>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</si>
  <si>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</si>
  <si>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</si>
  <si>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</si>
  <si>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</si>
  <si>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</si>
  <si>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</si>
  <si>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</si>
  <si>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</si>
  <si>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</si>
  <si>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</si>
  <si>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</si>
  <si>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</si>
  <si>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</si>
  <si>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</si>
  <si>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</si>
  <si>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</si>
  <si>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</si>
  <si>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</si>
  <si>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</si>
  <si>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</si>
  <si>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</si>
  <si>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</si>
  <si>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</si>
  <si>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</si>
  <si>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</si>
  <si>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</si>
  <si>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</si>
  <si>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</si>
  <si>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</si>
  <si>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</si>
  <si>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</si>
  <si>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</si>
  <si>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</si>
  <si>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</si>
  <si>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</si>
  <si>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</si>
  <si>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</si>
  <si>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</si>
  <si>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</si>
  <si>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</si>
  <si>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</si>
  <si>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</si>
  <si>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</si>
  <si>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</si>
  <si>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</si>
  <si>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</si>
  <si>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</si>
  <si>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</si>
  <si>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</si>
  <si>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</si>
  <si>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</si>
  <si>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</si>
  <si>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</si>
  <si>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</si>
  <si>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</si>
  <si>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</si>
  <si>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</si>
  <si>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</si>
  <si>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</si>
  <si>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</si>
  <si>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</si>
  <si>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 xml:space="preserve"> 72929 </t>
  </si>
  <si>
    <t>CORDOALHA DE COBRE NU, INCLUSIVE ISOLADORES - 35,00 MM2 - FORNECIMENTO E INSTALACAO</t>
  </si>
  <si>
    <t xml:space="preserve">B.D.I.PADRÃO =25,00%                  </t>
  </si>
  <si>
    <t xml:space="preserve"> 98459 </t>
  </si>
  <si>
    <t>TAPUME COM TELHA METÁLICA. AF_05/2018</t>
  </si>
  <si>
    <t>Cronograma Físico e Financeiro</t>
  </si>
  <si>
    <t>Total Por Etapa</t>
  </si>
  <si>
    <t>30 DIAS</t>
  </si>
  <si>
    <t>60 DIAS</t>
  </si>
  <si>
    <t/>
  </si>
  <si>
    <t>Porcentagem</t>
  </si>
  <si>
    <t>Custo</t>
  </si>
  <si>
    <t>Porcentagem Acumulado</t>
  </si>
  <si>
    <t>Custo Acumulado</t>
  </si>
  <si>
    <t xml:space="preserve">                </t>
  </si>
  <si>
    <t>CABO DE COBRE ISOLAMENTO TERMOPLASTICO 0,6/1KV 2,5MM2 ANTI-CHAMA - FORNECIMENTO E INSTALACAO</t>
  </si>
  <si>
    <t>CABO DE COBRE ISOLAMENTO TERMOPLASTICO 0,6/1KV 6MM2 ANTI-CHAMA - FORNECIMENTO E INSTALACAO</t>
  </si>
  <si>
    <t>HASTE DE TERRA CANTONEIRA GALVANIZADA L=2,00M COM CONEXOES</t>
  </si>
  <si>
    <t>CORDOALHA DE COBRE NU, INCLUSIVE ISOLADORES - 50,00 MM2 - FORNECIMENTO E INSTALACAO</t>
  </si>
  <si>
    <t>CHAPISCO APLICADO EM ALVENARIAS E ESTRUTURAS DE CONCRETO INTERNAS, COM COLHER DE PEDREIRO.  ARGAMASSA TRAÇO 1:3 COM PREPARO MANUAL. AF_06/2014</t>
  </si>
  <si>
    <t>PISO CIMENTADO, TRAÇO 1:3 (CIMENTO E AREIA), ACABAMENTO LISO, ESPESSURA 4,0 CM, PREPARO MECÂNICO DA ARGAMASSA. AF_09/2020</t>
  </si>
  <si>
    <t>CPOS</t>
  </si>
  <si>
    <t xml:space="preserve"> 4943 </t>
  </si>
  <si>
    <t xml:space="preserve"> 236 </t>
  </si>
  <si>
    <t xml:space="preserve"> 96135 </t>
  </si>
  <si>
    <t xml:space="preserve"> 83417 </t>
  </si>
  <si>
    <t xml:space="preserve"> 83419 </t>
  </si>
  <si>
    <t xml:space="preserve"> 83483 </t>
  </si>
  <si>
    <t xml:space="preserve"> 72930 </t>
  </si>
  <si>
    <t xml:space="preserve"> 97.05.140 </t>
  </si>
  <si>
    <t xml:space="preserve"> 87878 </t>
  </si>
  <si>
    <t xml:space="preserve"> 4783 </t>
  </si>
  <si>
    <t xml:space="preserve"> 101749 </t>
  </si>
  <si>
    <t>DEMOLIÇÃO DE ALVENARIA DE BLOCO FURADO, DE FORMA MANUAL, SEM REAPROVEITAMENTO. AF_12/2017</t>
  </si>
  <si>
    <t>CABO TELEFONICO CCI-50 2 PARES (USO INTERNO) - FORNECIMENTO E INSTALACAO</t>
  </si>
  <si>
    <t>ELETRODUTO DE PVC RIGIDO ROSCAVEL DN 20MM (3/4") INCL CONEXOES, FORNECIMENTO E INSTALACAO</t>
  </si>
  <si>
    <t>PONTO DE UTILIZAÇÃO DE EQUIPAMENTOS ELÉTRICOS, RESIDENCIAL, INCLUINDO SUPORTE E PLACA, CAIXA ELÉTRICA, ELETRODUTO, CABO, RASGO, QUEBRA E CHUMBAMENTO. AF_01/2016</t>
  </si>
  <si>
    <t>PONTO DE TOMADA RESIDENCIAL INCLUINDO TOMADA 10A/250V, CAIXA ELÉTRICA, ELETRODUTO, CABO, RASGO, QUEBRA E CHUMBAMENTO. AF_01/2016</t>
  </si>
  <si>
    <t>QUADRO DE DISTRIBUICAO DE ENERGIA DE EMBUTIR, EM CHAPA METALICA, PARA 18 DISJUNTORES TERMOMAGNETICOS MONOPOLARES, COM BARRAMENTO TRIFASICO E NEUTRO, FORNECIMENTO E INSTALACAO</t>
  </si>
  <si>
    <t>TOMADA PARA TELEFONE DE 4 POLOS PADRAO TELEBRAS - FORNECIMENTO E INSTALACAO</t>
  </si>
  <si>
    <t>TUBO, PVC, SOLDÁVEL, DN 25MM, INSTALADO EM DRENO DE AR-CONDICIONADO - FORNECIMENTO E INSTALAÇÃO. AF_12/2014</t>
  </si>
  <si>
    <t>REATERRO MANUAL APILOADO COM SOQUETE. AF_10/2017</t>
  </si>
  <si>
    <t>SEINFRA</t>
  </si>
  <si>
    <t xml:space="preserve"> 97622 </t>
  </si>
  <si>
    <t xml:space="preserve"> 73768/010 </t>
  </si>
  <si>
    <t xml:space="preserve"> 7139 </t>
  </si>
  <si>
    <t xml:space="preserve"> C4526 </t>
  </si>
  <si>
    <t xml:space="preserve"> 73613 </t>
  </si>
  <si>
    <t xml:space="preserve"> 7714 </t>
  </si>
  <si>
    <t xml:space="preserve"> 93144 </t>
  </si>
  <si>
    <t xml:space="preserve"> 93141 </t>
  </si>
  <si>
    <t xml:space="preserve"> 74131/004 </t>
  </si>
  <si>
    <t xml:space="preserve"> 72337 </t>
  </si>
  <si>
    <t xml:space="preserve"> 89865 </t>
  </si>
  <si>
    <t xml:space="preserve"> 93654 </t>
  </si>
  <si>
    <t xml:space="preserve"> 93657 </t>
  </si>
  <si>
    <t xml:space="preserve"> 93659 </t>
  </si>
  <si>
    <t xml:space="preserve"> 2306 </t>
  </si>
  <si>
    <t xml:space="preserve"> 96995 </t>
  </si>
  <si>
    <t>Valor Unit .</t>
  </si>
  <si>
    <t>HORISTA=85,68%</t>
  </si>
  <si>
    <t>MENSALISTA=49,33%</t>
  </si>
  <si>
    <t xml:space="preserve"> 100,0%</t>
  </si>
  <si>
    <t xml:space="preserve"> 104 </t>
  </si>
  <si>
    <t xml:space="preserve"> 1.2 </t>
  </si>
  <si>
    <t xml:space="preserve"> 07/2022 </t>
  </si>
  <si>
    <t xml:space="preserve"> 1.3 </t>
  </si>
  <si>
    <t xml:space="preserve"> 018504 </t>
  </si>
  <si>
    <t>SBC</t>
  </si>
  <si>
    <t xml:space="preserve"> 93358 </t>
  </si>
  <si>
    <t xml:space="preserve"> 97635 </t>
  </si>
  <si>
    <t xml:space="preserve"> 101820 </t>
  </si>
  <si>
    <t xml:space="preserve"> 94975 </t>
  </si>
  <si>
    <t xml:space="preserve"> 95952 </t>
  </si>
  <si>
    <t xml:space="preserve"> 87897 </t>
  </si>
  <si>
    <t xml:space="preserve"> 87548 </t>
  </si>
  <si>
    <t xml:space="preserve"> 88497 </t>
  </si>
  <si>
    <t xml:space="preserve"> EST-MET-035 </t>
  </si>
  <si>
    <t>SETOP</t>
  </si>
  <si>
    <t xml:space="preserve"> 100761 </t>
  </si>
  <si>
    <t xml:space="preserve"> 023343 </t>
  </si>
  <si>
    <t xml:space="preserve"> 94213 </t>
  </si>
  <si>
    <t xml:space="preserve"> 91341 </t>
  </si>
  <si>
    <t xml:space="preserve"> 94570 </t>
  </si>
  <si>
    <t xml:space="preserve"> 12 </t>
  </si>
  <si>
    <t xml:space="preserve"> 85334 </t>
  </si>
  <si>
    <t xml:space="preserve"> 85416 </t>
  </si>
  <si>
    <t xml:space="preserve"> 72224 </t>
  </si>
  <si>
    <t xml:space="preserve"> C1064 </t>
  </si>
  <si>
    <t xml:space="preserve"> 74254/002 </t>
  </si>
  <si>
    <t xml:space="preserve"> 92425 </t>
  </si>
  <si>
    <t xml:space="preserve"> 73972/001 </t>
  </si>
  <si>
    <t xml:space="preserve"> 74157/003 </t>
  </si>
  <si>
    <t xml:space="preserve"> 73972/002 </t>
  </si>
  <si>
    <t xml:space="preserve"> 95956 </t>
  </si>
  <si>
    <t xml:space="preserve"> 94231 </t>
  </si>
  <si>
    <t xml:space="preserve"> 2450 </t>
  </si>
  <si>
    <t xml:space="preserve"> 10033 </t>
  </si>
  <si>
    <t>TAXA DE ART - CREA/CAU</t>
  </si>
  <si>
    <t>VB</t>
  </si>
  <si>
    <t>ALUGUEL MENSAL ANDAIME TUBULAR ATE ALTURA 3,0 METROS</t>
  </si>
  <si>
    <t>COBERTURA PARA PLACAS FOTOVOLTAÍCAS</t>
  </si>
  <si>
    <t>ESTRUTURAS/ALVENARIA</t>
  </si>
  <si>
    <t>ESCAVAÇÃO MANUAL DE VALA COM PROFUNDIDADE MENOR OU IGUAL A 1,30 M. AF_02/2021</t>
  </si>
  <si>
    <t>DEMOLIÇÃO DE PAVIMENTO INTERTRAVADO, DE FORMA MANUAL, COM REAPROVEITAMENTO. AF_12/2017</t>
  </si>
  <si>
    <t>RECOMPOSIÇÃO DE PAVIMENTO EM PISO INTERTRAVADO SEXTAVADO, COM REAPROVEITAMENTO DOS BLOCOS SEXTAVADO, PARA O FECHAMENTO DE VALAS. AF_12/2020</t>
  </si>
  <si>
    <t>CONCRETO FCK = 15MPA, TRAÇO 1:3,4:3,5 (CIMENTO/ AREIA MÉDIA/ BRITA 1)  - PREPARO MANUAL. AF_07/2016</t>
  </si>
  <si>
    <t>(COMPOSIÇÃO REPRESENTATIVA) EXECUÇÃO DE ESTRUTURAS DE CONCRETO ARMADO CONVENCIONAL, PARA EDIFICAÇÃO HABITACIONAL MULTIFAMILIAR (PRÉDIO), FCK = 25 MPA. AF_01/2017</t>
  </si>
  <si>
    <t>CHAPISCO APLICADO EM ALVENARIA (SEM PRESENÇA DE VÃOS) E ESTRUTURAS DE CONCRETO DE FACHADA, COM EQUIPAMENTO DE PROJEÇÃO.  ARGAMASSA TRAÇO 1:3 COM PREPARO EM BETONEIRA 400 L. AF_06/2014</t>
  </si>
  <si>
    <t>MASSA ÚNICA, PARA RECEBIMENTO DE PINTURA, EM ARGAMASSA TRAÇO 1:2:8, PREPARO MANUAL, APLICADA MANUALMENTE EM FACES INTERNAS DE PAREDES, ESPESSURA DE 10MM, COM EXECUÇÃO DE TALISCAS. AF_06/2014</t>
  </si>
  <si>
    <t>APLICAÇÃO E LIXAMENTO DE MASSA LÁTEX EM PAREDES, DUAS DEMÃOS. AF_06/2014</t>
  </si>
  <si>
    <t>COBERTURAS</t>
  </si>
  <si>
    <t>FORNECIMENTO, FABRICAÇÃO, TRANSPORTE E MONTAGEM DE ESTRUTURA METÁLICA PARA TELHADO SOBRE LAJE PARA TELHAS METÁLICAS, INCLUSIVE PINTURA PRIMER</t>
  </si>
  <si>
    <t>PINTURA COM TINTA ALQUÍDICA DE ACABAMENTO (ESMALTE SINTÉTICO FOSCO) PULVERIZADA SOBRE SUPERFÍCIES METÁLICAS (EXCETO PERFIL) EXECUTADO EM OBRA (02 DEMÃOS). AF_01/2020</t>
  </si>
  <si>
    <t>TELHADO-COBERTURA TELHA CERAMICA C/ESTRUTURA MADEIRA DE LEI</t>
  </si>
  <si>
    <t>TELHAMENTO COM TELHA DE AÇO/ALUMÍNIO E = 0,5 MM, COM ATÉ 2 ÁGUAS, INCLUSO IÇAMENTO. AF_07/2019</t>
  </si>
  <si>
    <t>PORTA EM ALUMÍNIO DE ABRIR TIPO VENEZIANA COM GUARNIÇÃO, FIXAÇÃO COM PARAFUSOS - FORNECIMENTO E INSTALAÇÃO. AF_12/2019</t>
  </si>
  <si>
    <t>JANELA DE ALUMÍNIO DE CORRER COM 2 FOLHAS PARA VIDROS, COM VIDROS, BATENTE, ACABAMENTO COM ACETATO OU BRILHANTE E FERRAGENS. EXCLUSIVE ALIZAR E CONTRAMARCO. FORNECIMENTO E INSTALAÇÃO. AF_12/2019</t>
  </si>
  <si>
    <t>PISO</t>
  </si>
  <si>
    <t>SENAI LAB</t>
  </si>
  <si>
    <t>DEMOLIÇÕES E RETIRADAS</t>
  </si>
  <si>
    <t>RETIRADA DE ESQUADRIAS METALICAS</t>
  </si>
  <si>
    <t>REMOCAO DE TOMADAS OU INTERRUPTORES ELETRICOS</t>
  </si>
  <si>
    <t>DEMOLICAO DE TELHAS CERAMICAS OU DE VIDRO</t>
  </si>
  <si>
    <t>DEMOLIÇÃO DE PISO CERÂMICO</t>
  </si>
  <si>
    <t>ESTRUTURA DE REFORÇO DA PLATIBANDA</t>
  </si>
  <si>
    <t>PILARETES EM CONCRETO ARMADO</t>
  </si>
  <si>
    <t>ARMACAO ACO CA-50, DIAM. 6,3 (1/4) À 12,5MM(1/2) -FORNECIMENTO/ CORTE(PERDA DE 10%) / DOBRA / COLOCAÇÃO.</t>
  </si>
  <si>
    <t>KG</t>
  </si>
  <si>
    <t>MONTAGEM E DESMONTAGEM DE FÔRMA DE PILARES RETANGULARES E ESTRUTURAS SIMILARES, PÉ-DIREITO DUPLO, EM CHAPA DE MADEIRA COMPENSADA RESINADA, 6 UTILIZAÇÕES. AF_09/2020</t>
  </si>
  <si>
    <t>CONCRETO FCK=25MPA, VIRADO EM BETONEIRA, SEM LANCAMENTO</t>
  </si>
  <si>
    <t>LANCAMENTO/APLICACAO MANUAL DE CONCRETO EM ESTRUTURAS</t>
  </si>
  <si>
    <t>CINTAS EM CONCRETO ARMADO</t>
  </si>
  <si>
    <t>CONCRETO FCK=20MPA, VIRADO EM BETONEIRA, SEM LANCAMENTO</t>
  </si>
  <si>
    <t>ALVENARIA E REVESTIMENTOS</t>
  </si>
  <si>
    <t>(COMPOSIÇÃO REPRESENTATIVA) EXECUÇÃO DE ESTRUTURAS DE CONCRETO ARMADO, PARA EDIFICAÇÃO HABITACIONAL UNIFAMILIAR TÉRREA (CASA EM EMPREENDIMENTOS), FCK = 25 MPA. AF_01/2017</t>
  </si>
  <si>
    <t>APLICAÇÃO MANUAL DE MASSA ACRÍLICA EM PAREDES EXTERNAS DE CASAS, DUAS DEMÃOS. AF_05/2017</t>
  </si>
  <si>
    <t>TELHAMENTO E FORRO</t>
  </si>
  <si>
    <t>RUFO EM CHAPA DE AÇO GALVANIZADO NÚMERO 24, CORTE DE 25 CM, INCLUSO TRANSPORTE VERTICAL. AF_07/2019</t>
  </si>
  <si>
    <t>INSTALAÇÕES ELÉTRICAS</t>
  </si>
  <si>
    <t>DISJUNTOR MONOPOLAR TIPO DIN, CORRENTE NOMINAL DE 16A - FORNECIMENTO E INSTALAÇÃO. AF_10/2020</t>
  </si>
  <si>
    <t>DISJUNTOR MONOPOLAR TIPO DIN, CORRENTE NOMINAL DE 32A - FORNECIMENTO E INSTALAÇÃO. AF_10/2020</t>
  </si>
  <si>
    <t>DISJUNTOR MONOPOLAR TIPO DIN, CORRENTE NOMINAL DE 50A - FORNECIMENTO E INSTALAÇÃO. AF_10/2020</t>
  </si>
  <si>
    <t>LIMPEZA DA OBRA</t>
  </si>
  <si>
    <t>CONSTRUÇÃO DE TELHADOS PARA INSTALAÇÃO DE PLACAS VOLTAICAS E REFORMA SENAI LAB</t>
  </si>
  <si>
    <t>SENAI-SERVIÇO NACIONAL DE APRENDIZAGEM INDUSTRIAL</t>
  </si>
  <si>
    <t xml:space="preserve"> 1.1.1 </t>
  </si>
  <si>
    <t xml:space="preserve"> 1.1.2 </t>
  </si>
  <si>
    <t xml:space="preserve"> 1.1.3 </t>
  </si>
  <si>
    <t xml:space="preserve"> 1.1.4 </t>
  </si>
  <si>
    <t xml:space="preserve"> 1.1.5 </t>
  </si>
  <si>
    <t xml:space="preserve"> 1.2.1 </t>
  </si>
  <si>
    <t xml:space="preserve"> 1.2.1.1 </t>
  </si>
  <si>
    <t xml:space="preserve"> 1.2.1.2 </t>
  </si>
  <si>
    <t xml:space="preserve"> 1.2.1.3 </t>
  </si>
  <si>
    <t xml:space="preserve"> 1.2.1.4 </t>
  </si>
  <si>
    <t xml:space="preserve"> 1.2.1.6 </t>
  </si>
  <si>
    <t xml:space="preserve"> 1.2.1.7 </t>
  </si>
  <si>
    <t xml:space="preserve"> 1.2.1.8 </t>
  </si>
  <si>
    <t xml:space="preserve"> 1.2.1.9 </t>
  </si>
  <si>
    <t xml:space="preserve"> 1.2.1.10 </t>
  </si>
  <si>
    <t xml:space="preserve"> 1.2.1.11 </t>
  </si>
  <si>
    <t xml:space="preserve"> 1.2.2 </t>
  </si>
  <si>
    <t xml:space="preserve"> 1.2.2.1 </t>
  </si>
  <si>
    <t xml:space="preserve"> 1.2.2.2 </t>
  </si>
  <si>
    <t xml:space="preserve"> 1.2.2.3 </t>
  </si>
  <si>
    <t xml:space="preserve"> 1.2.2.4 </t>
  </si>
  <si>
    <t xml:space="preserve"> 1.2.2.5 </t>
  </si>
  <si>
    <t xml:space="preserve"> 1.2.3 </t>
  </si>
  <si>
    <t xml:space="preserve"> 1.2.3.1 </t>
  </si>
  <si>
    <t xml:space="preserve"> 1.2.3.2 </t>
  </si>
  <si>
    <t xml:space="preserve"> 1.2.4 </t>
  </si>
  <si>
    <t xml:space="preserve"> 1.2.4.1 </t>
  </si>
  <si>
    <t xml:space="preserve"> 1.3.1 </t>
  </si>
  <si>
    <t xml:space="preserve"> 1.3.1.1 </t>
  </si>
  <si>
    <t xml:space="preserve"> 1.3.1.2 </t>
  </si>
  <si>
    <t xml:space="preserve"> 1.3.1.3 </t>
  </si>
  <si>
    <t xml:space="preserve"> 1.3.1.4 </t>
  </si>
  <si>
    <t xml:space="preserve"> 1.3.1.5 </t>
  </si>
  <si>
    <t xml:space="preserve"> 1.3.1.6 </t>
  </si>
  <si>
    <t xml:space="preserve"> 1.3.1.7 </t>
  </si>
  <si>
    <t xml:space="preserve"> 1.3.1.8 </t>
  </si>
  <si>
    <t xml:space="preserve"> 1.3.2 </t>
  </si>
  <si>
    <t xml:space="preserve"> 1.3.2.1 </t>
  </si>
  <si>
    <t xml:space="preserve"> 1.3.2.1.1 </t>
  </si>
  <si>
    <t xml:space="preserve"> 1.3.2.1.2 </t>
  </si>
  <si>
    <t xml:space="preserve"> 1.3.2.1.3 </t>
  </si>
  <si>
    <t xml:space="preserve"> 1.3.2.1.4 </t>
  </si>
  <si>
    <t xml:space="preserve"> 1.3.2.2 </t>
  </si>
  <si>
    <t xml:space="preserve"> 1.3.2.2.1 </t>
  </si>
  <si>
    <t xml:space="preserve"> 1.3.2.2.2 </t>
  </si>
  <si>
    <t xml:space="preserve"> 1.3.2.2.3 </t>
  </si>
  <si>
    <t xml:space="preserve"> 1.3.2.2.4 </t>
  </si>
  <si>
    <t xml:space="preserve"> 1.3.3 </t>
  </si>
  <si>
    <t xml:space="preserve"> 1.3.3.1 </t>
  </si>
  <si>
    <t xml:space="preserve"> 1.3.3.2 </t>
  </si>
  <si>
    <t xml:space="preserve"> 1.3.3.3 </t>
  </si>
  <si>
    <t xml:space="preserve"> 1.3.3.4 </t>
  </si>
  <si>
    <t xml:space="preserve"> 1.3.4 </t>
  </si>
  <si>
    <t xml:space="preserve"> 1.3.4.1 </t>
  </si>
  <si>
    <t xml:space="preserve"> 1.3.4.2 </t>
  </si>
  <si>
    <t xml:space="preserve"> 1.3.4.3 </t>
  </si>
  <si>
    <t xml:space="preserve"> 1.3.4.4 </t>
  </si>
  <si>
    <t xml:space="preserve"> 1.3.4.5 </t>
  </si>
  <si>
    <t xml:space="preserve"> 1.3.5 </t>
  </si>
  <si>
    <t xml:space="preserve"> 1.3.5.1 </t>
  </si>
  <si>
    <t xml:space="preserve"> 1.3.5.2 </t>
  </si>
  <si>
    <t xml:space="preserve"> 1.3.6 </t>
  </si>
  <si>
    <t xml:space="preserve"> 1.3.6.1 </t>
  </si>
  <si>
    <t xml:space="preserve"> 1.3.6.2 </t>
  </si>
  <si>
    <t xml:space="preserve"> 1.3.6.3 </t>
  </si>
  <si>
    <t xml:space="preserve"> 1.3.6.4 </t>
  </si>
  <si>
    <t xml:space="preserve"> 1.3.6.5 </t>
  </si>
  <si>
    <t xml:space="preserve"> 1.3.6.6 </t>
  </si>
  <si>
    <t xml:space="preserve"> 1.3.6.7 </t>
  </si>
  <si>
    <t xml:space="preserve"> 1.3.6.8 </t>
  </si>
  <si>
    <t xml:space="preserve"> 1.3.6.9 </t>
  </si>
  <si>
    <t xml:space="preserve"> 1.3.6.10 </t>
  </si>
  <si>
    <t xml:space="preserve"> 1.3.6.11 </t>
  </si>
  <si>
    <t xml:space="preserve"> 1.3.6.12 </t>
  </si>
  <si>
    <t xml:space="preserve"> 1.3.6.13 </t>
  </si>
  <si>
    <t xml:space="preserve"> 1.3.6.14 </t>
  </si>
  <si>
    <t xml:space="preserve"> 1.3.6.15 </t>
  </si>
  <si>
    <t xml:space="preserve"> 1.3.6.16 </t>
  </si>
  <si>
    <t xml:space="preserve"> 1.3.6.17 </t>
  </si>
  <si>
    <t xml:space="preserve"> 1.3.6.18 </t>
  </si>
  <si>
    <t xml:space="preserve"> 12369 </t>
  </si>
  <si>
    <t xml:space="preserve"> 1.3.6.20 </t>
  </si>
  <si>
    <t xml:space="preserve"> 1.3.8 </t>
  </si>
  <si>
    <t xml:space="preserve"> 1.3.8.1 </t>
  </si>
  <si>
    <t xml:space="preserve"> 1.3.8.2 </t>
  </si>
  <si>
    <t>CONSTRUÇÃO DE TELHADOS PARA INSTALAÇÃO DE PLACAS FOTOVOLTAICAS E REFORMA SENAI LAB</t>
  </si>
  <si>
    <t>SERVIÇOS INICIAS</t>
  </si>
  <si>
    <t>DATA REFERÊNCIA TÉCNICA: ABRIL/2021</t>
  </si>
  <si>
    <r>
      <t>DATA REFERÊNCIA TÉCNICA:</t>
    </r>
    <r>
      <rPr>
        <b/>
        <sz val="10"/>
        <color rgb="FFFF0000"/>
        <rFont val="Arial Black"/>
        <family val="2"/>
      </rPr>
      <t xml:space="preserve"> </t>
    </r>
    <r>
      <rPr>
        <b/>
        <sz val="10"/>
        <rFont val="Arial Black"/>
        <family val="2"/>
      </rPr>
      <t>ABRIL/2021</t>
    </r>
  </si>
  <si>
    <t>CONSTRUÇÃO DE TELHADOS PARA INSTALAÇÃO DE PLACAS VOLTAICAS E REFORMA SENAI LAB - SENAI IMPERATRIZ</t>
  </si>
  <si>
    <t>ALVENARIA DE VEDAÇÃO DE BLOCOS CERÂMICOS FURADOS NA VERTICAL DE 9X19X39CM (ESPESSURA 9CM) DE PAREDES COM ÁREA LÍQUIDA MAIOR OU IGUAL A 6M² SEM VÃOS E ARGAMASSA DE ASSENTAMENTO COM PREPARO EM BETONEIRA. AF_06/2014</t>
  </si>
  <si>
    <t>Telhamento com telha de fibrocimento ondulada esp = 8mm</t>
  </si>
  <si>
    <t>Remoção de telhamento com telhas onduladas fibrocimento ou aluminio</t>
  </si>
  <si>
    <t>Demolição de forros</t>
  </si>
  <si>
    <t>Reboco externo, de parede, com argamassa traço 1:4 (cal / areia), espessura 2,5 cm</t>
  </si>
  <si>
    <t>Pintura de acabamento com aplicação de 02 demãos de esmalte  sintético sobre superfícies metálicas - R1</t>
  </si>
  <si>
    <t>Forro de gesso acartonado, cor branca, placa 1243 x 618mm, marca GYPSUM modelo gessolyne, ou similar - fornecimento</t>
  </si>
  <si>
    <t>Ponto para cabeamento estruturado embutido, com eletroduto pvc rígido  Ø 3/4" c/cabo UTP 4 pares cat. 6</t>
  </si>
  <si>
    <t>PATCH CABLE EXTRA-FLEXÍVEL RJ-45/RJ-45 DE 2,50m</t>
  </si>
  <si>
    <t>Suporte de perfil metálico galvanizado</t>
  </si>
  <si>
    <t>Luminária tipo arandela em aluminio escovado cor branco, linha Decoratta, Magiluz ou similar, inclusive lâmpada</t>
  </si>
  <si>
    <t>Luminária de sobrepor, (tecnolux ref.FLP-6478/4x20) Tubled corpo/ refletor e aletas fabricadas em chapa de aço tratada e pintada em epoxi branco, para uso de 4 lampadas tubled de 20w</t>
  </si>
  <si>
    <t>Limpeza geral</t>
  </si>
  <si>
    <t>Retirada de entulho da obra utilizando caixa coletora capacidade 5 m3 (local: Aracaju)</t>
  </si>
  <si>
    <t xml:space="preserve"> 1.3.5.5 </t>
  </si>
  <si>
    <t xml:space="preserve"> 1.3.6.22 </t>
  </si>
  <si>
    <t xml:space="preserve"> 87477 </t>
  </si>
  <si>
    <t xml:space="preserve"> 10656 </t>
  </si>
  <si>
    <t>m²</t>
  </si>
  <si>
    <t>m³</t>
  </si>
  <si>
    <t>pt</t>
  </si>
  <si>
    <t>un</t>
  </si>
  <si>
    <t xml:space="preserve"> 100,00%
 14.855,84</t>
  </si>
  <si>
    <t xml:space="preserve"> 100,00%
 52.553,38</t>
  </si>
  <si>
    <t xml:space="preserve"> 40,00%
 21.021,35</t>
  </si>
  <si>
    <t xml:space="preserve"> 60,00%
 31.532,03</t>
  </si>
  <si>
    <t xml:space="preserve"> 100,00%
 52.427,88</t>
  </si>
  <si>
    <t xml:space="preserve"> 45,00%
 23.592,55</t>
  </si>
  <si>
    <t xml:space="preserve"> 55,00%
 28.835,33</t>
  </si>
  <si>
    <t xml:space="preserve"> 49,63%</t>
  </si>
  <si>
    <t xml:space="preserve"> 50,37%</t>
  </si>
  <si>
    <t xml:space="preserve"> 59.469,74</t>
  </si>
  <si>
    <t xml:space="preserve"> 60.367,36</t>
  </si>
  <si>
    <t xml:space="preserve"> 59.469,73</t>
  </si>
  <si>
    <t xml:space="preserve"> 119.837,10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</si>
</sst>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_(&quot;R$ &quot;* #,##0.00_);_(&quot;R$ &quot;* \(#,##0.00\);_(&quot;R$ &quot;* &quot;-&quot;??_);_(@_)"/>
  </numFmts>
  <fonts count="38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0"/>
      <name val="Arial Black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sz val="9"/>
      <color indexed="10"/>
      <name val="Geneva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1"/>
    </font>
    <font>
      <sz val="12"/>
      <name val="Arial"/>
      <family val="2"/>
    </font>
    <font>
      <b/>
      <sz val="12"/>
      <name val="Arial"/>
      <family val="1"/>
    </font>
    <font>
      <sz val="8"/>
      <name val="Arial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 Black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55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/>
      <right style="thin">
        <color indexed="64"/>
      </right>
      <top/>
      <bottom style="thick">
        <color rgb="FFFF5500"/>
      </bottom>
      <diagonal/>
    </border>
  </borders>
  <cellStyleXfs count="7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9" fontId="10" fillId="0" borderId="0" applyFont="0" applyFill="0" applyBorder="0" applyAlignment="0" applyProtection="0"/>
  </cellStyleXfs>
  <cellXfs count="259">
    <xf numFmtId="0" fontId="0" fillId="0" borderId="0" xfId="0"/>
    <xf numFmtId="2" fontId="0" fillId="0" borderId="0" xfId="0" applyNumberFormat="1"/>
    <xf numFmtId="44" fontId="0" fillId="0" borderId="0" xfId="1" applyFont="1"/>
    <xf numFmtId="0" fontId="0" fillId="0" borderId="0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0" borderId="0" xfId="0" applyFill="1"/>
    <xf numFmtId="49" fontId="0" fillId="0" borderId="0" xfId="0" applyNumberFormat="1" applyFill="1"/>
    <xf numFmtId="0" fontId="11" fillId="0" borderId="0" xfId="2" applyFont="1" applyFill="1" applyBorder="1" applyAlignment="1">
      <alignment vertical="center"/>
    </xf>
    <xf numFmtId="44" fontId="12" fillId="0" borderId="0" xfId="1" applyFont="1" applyFill="1"/>
    <xf numFmtId="0" fontId="10" fillId="0" borderId="0" xfId="0" applyFont="1" applyFill="1"/>
    <xf numFmtId="2" fontId="13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9" fillId="0" borderId="0" xfId="1" applyFont="1" applyFill="1"/>
    <xf numFmtId="0" fontId="14" fillId="0" borderId="0" xfId="0" applyFont="1" applyFill="1" applyAlignment="1">
      <alignment wrapText="1"/>
    </xf>
    <xf numFmtId="2" fontId="14" fillId="0" borderId="0" xfId="0" applyNumberFormat="1" applyFont="1" applyFill="1" applyAlignment="1">
      <alignment wrapText="1"/>
    </xf>
    <xf numFmtId="44" fontId="14" fillId="0" borderId="0" xfId="1" applyFont="1" applyFill="1" applyAlignment="1">
      <alignment wrapText="1"/>
    </xf>
    <xf numFmtId="0" fontId="9" fillId="0" borderId="0" xfId="0" applyFont="1" applyFill="1"/>
    <xf numFmtId="2" fontId="0" fillId="0" borderId="0" xfId="0" applyNumberFormat="1" applyFill="1"/>
    <xf numFmtId="44" fontId="15" fillId="0" borderId="0" xfId="1" applyFont="1" applyFill="1" applyAlignment="1">
      <alignment horizontal="center"/>
    </xf>
    <xf numFmtId="0" fontId="16" fillId="0" borderId="0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44" fontId="2" fillId="0" borderId="1" xfId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49" fontId="0" fillId="0" borderId="0" xfId="0" applyNumberFormat="1"/>
    <xf numFmtId="0" fontId="9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0" fontId="18" fillId="0" borderId="0" xfId="0" applyFont="1"/>
    <xf numFmtId="0" fontId="1" fillId="0" borderId="0" xfId="3"/>
    <xf numFmtId="49" fontId="20" fillId="4" borderId="7" xfId="3" applyNumberFormat="1" applyFont="1" applyFill="1" applyBorder="1" applyAlignment="1">
      <alignment horizontal="center" vertical="center"/>
    </xf>
    <xf numFmtId="49" fontId="20" fillId="4" borderId="0" xfId="3" applyNumberFormat="1" applyFont="1" applyFill="1" applyBorder="1" applyAlignment="1">
      <alignment horizontal="center" vertical="center"/>
    </xf>
    <xf numFmtId="165" fontId="23" fillId="0" borderId="13" xfId="3" applyNumberFormat="1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/>
    </xf>
    <xf numFmtId="0" fontId="22" fillId="0" borderId="1" xfId="3" applyFont="1" applyFill="1" applyBorder="1" applyAlignment="1">
      <alignment vertical="center"/>
    </xf>
    <xf numFmtId="10" fontId="22" fillId="0" borderId="16" xfId="4" applyNumberFormat="1" applyFont="1" applyBorder="1" applyAlignment="1" applyProtection="1">
      <alignment horizontal="center" vertical="center"/>
      <protection locked="0"/>
    </xf>
    <xf numFmtId="0" fontId="1" fillId="0" borderId="0" xfId="3" applyFill="1"/>
    <xf numFmtId="10" fontId="23" fillId="0" borderId="19" xfId="4" applyNumberFormat="1" applyFont="1" applyBorder="1" applyAlignment="1">
      <alignment horizontal="center" vertical="center"/>
    </xf>
    <xf numFmtId="0" fontId="22" fillId="0" borderId="20" xfId="3" applyFont="1" applyFill="1" applyBorder="1" applyAlignment="1">
      <alignment vertical="center"/>
    </xf>
    <xf numFmtId="10" fontId="22" fillId="0" borderId="22" xfId="4" applyNumberFormat="1" applyFont="1" applyBorder="1" applyAlignment="1" applyProtection="1">
      <alignment horizontal="center" vertical="center"/>
      <protection locked="0"/>
    </xf>
    <xf numFmtId="0" fontId="22" fillId="0" borderId="7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right" vertical="center"/>
    </xf>
    <xf numFmtId="0" fontId="22" fillId="0" borderId="0" xfId="3" applyFont="1" applyFill="1" applyBorder="1" applyAlignment="1">
      <alignment horizontal="right" vertical="center"/>
    </xf>
    <xf numFmtId="166" fontId="24" fillId="0" borderId="0" xfId="4" applyNumberFormat="1" applyFont="1" applyBorder="1" applyAlignment="1">
      <alignment vertical="center"/>
    </xf>
    <xf numFmtId="0" fontId="16" fillId="0" borderId="7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10" fontId="16" fillId="0" borderId="0" xfId="3" applyNumberFormat="1" applyFont="1" applyFill="1" applyBorder="1" applyAlignment="1">
      <alignment vertical="center"/>
    </xf>
    <xf numFmtId="0" fontId="1" fillId="0" borderId="7" xfId="3" applyBorder="1"/>
    <xf numFmtId="0" fontId="1" fillId="0" borderId="0" xfId="3" applyBorder="1"/>
    <xf numFmtId="44" fontId="16" fillId="0" borderId="0" xfId="1" applyFont="1" applyFill="1" applyBorder="1" applyAlignment="1">
      <alignment vertical="center"/>
    </xf>
    <xf numFmtId="0" fontId="27" fillId="0" borderId="30" xfId="0" applyFont="1" applyBorder="1"/>
    <xf numFmtId="0" fontId="10" fillId="7" borderId="31" xfId="0" applyFont="1" applyFill="1" applyBorder="1"/>
    <xf numFmtId="0" fontId="30" fillId="0" borderId="0" xfId="0" applyFont="1" applyFill="1" applyBorder="1"/>
    <xf numFmtId="0" fontId="32" fillId="0" borderId="1" xfId="0" applyFont="1" applyFill="1" applyBorder="1" applyAlignment="1">
      <alignment horizontal="center" vertical="top" wrapText="1"/>
    </xf>
    <xf numFmtId="0" fontId="30" fillId="0" borderId="0" xfId="0" applyFont="1"/>
    <xf numFmtId="0" fontId="10" fillId="0" borderId="0" xfId="0" applyFont="1"/>
    <xf numFmtId="0" fontId="14" fillId="0" borderId="0" xfId="0" applyFont="1" applyAlignment="1">
      <alignment wrapText="1"/>
    </xf>
    <xf numFmtId="2" fontId="14" fillId="0" borderId="0" xfId="0" applyNumberFormat="1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7" fillId="3" borderId="0" xfId="0" applyFont="1" applyFill="1" applyAlignment="1">
      <alignment horizontal="center" vertical="top" wrapText="1"/>
    </xf>
    <xf numFmtId="0" fontId="0" fillId="0" borderId="0" xfId="0"/>
    <xf numFmtId="0" fontId="2" fillId="3" borderId="32" xfId="0" applyFont="1" applyFill="1" applyBorder="1" applyAlignment="1">
      <alignment horizontal="right" vertical="top" wrapText="1"/>
    </xf>
    <xf numFmtId="0" fontId="30" fillId="0" borderId="0" xfId="0" applyFont="1" applyBorder="1"/>
    <xf numFmtId="0" fontId="0" fillId="0" borderId="0" xfId="0" applyBorder="1"/>
    <xf numFmtId="44" fontId="0" fillId="0" borderId="0" xfId="1" applyFont="1" applyBorder="1"/>
    <xf numFmtId="0" fontId="3" fillId="4" borderId="1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44" fontId="4" fillId="0" borderId="0" xfId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5" borderId="0" xfId="0" applyFont="1" applyFill="1" applyAlignment="1">
      <alignment vertical="top" wrapText="1"/>
    </xf>
    <xf numFmtId="0" fontId="0" fillId="0" borderId="33" xfId="0" applyBorder="1"/>
    <xf numFmtId="44" fontId="0" fillId="0" borderId="0" xfId="0" applyNumberFormat="1"/>
    <xf numFmtId="10" fontId="4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2" fillId="0" borderId="36" xfId="0" applyFont="1" applyBorder="1" applyAlignment="1">
      <alignment horizontal="right" vertical="top" wrapText="1"/>
    </xf>
    <xf numFmtId="0" fontId="0" fillId="0" borderId="33" xfId="0" applyBorder="1" applyAlignment="1"/>
    <xf numFmtId="0" fontId="0" fillId="0" borderId="33" xfId="0" applyFill="1" applyBorder="1"/>
    <xf numFmtId="0" fontId="0" fillId="0" borderId="38" xfId="0" applyFill="1" applyBorder="1"/>
    <xf numFmtId="0" fontId="30" fillId="0" borderId="38" xfId="0" applyFont="1" applyFill="1" applyBorder="1"/>
    <xf numFmtId="2" fontId="0" fillId="0" borderId="38" xfId="1" applyNumberFormat="1" applyFont="1" applyFill="1" applyBorder="1"/>
    <xf numFmtId="44" fontId="0" fillId="0" borderId="38" xfId="1" applyFont="1" applyFill="1" applyBorder="1"/>
    <xf numFmtId="0" fontId="0" fillId="0" borderId="39" xfId="0" applyFill="1" applyBorder="1"/>
    <xf numFmtId="0" fontId="0" fillId="0" borderId="7" xfId="0" applyFill="1" applyBorder="1"/>
    <xf numFmtId="0" fontId="0" fillId="0" borderId="40" xfId="0" applyFill="1" applyBorder="1"/>
    <xf numFmtId="49" fontId="0" fillId="0" borderId="7" xfId="0" applyNumberFormat="1" applyFill="1" applyBorder="1"/>
    <xf numFmtId="44" fontId="12" fillId="0" borderId="0" xfId="1" applyFont="1" applyFill="1" applyBorder="1"/>
    <xf numFmtId="0" fontId="10" fillId="0" borderId="0" xfId="0" applyFont="1" applyFill="1" applyBorder="1"/>
    <xf numFmtId="0" fontId="31" fillId="0" borderId="0" xfId="0" applyFont="1" applyFill="1" applyBorder="1"/>
    <xf numFmtId="2" fontId="13" fillId="0" borderId="0" xfId="1" applyNumberFormat="1" applyFont="1" applyFill="1" applyBorder="1" applyAlignment="1">
      <alignment horizontal="center"/>
    </xf>
    <xf numFmtId="44" fontId="9" fillId="0" borderId="0" xfId="1" applyFont="1" applyFill="1" applyBorder="1"/>
    <xf numFmtId="0" fontId="0" fillId="0" borderId="7" xfId="0" applyBorder="1"/>
    <xf numFmtId="0" fontId="11" fillId="0" borderId="0" xfId="0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44" fontId="14" fillId="0" borderId="0" xfId="1" applyFont="1" applyFill="1" applyBorder="1" applyAlignment="1">
      <alignment wrapText="1"/>
    </xf>
    <xf numFmtId="0" fontId="9" fillId="0" borderId="0" xfId="0" applyFont="1" applyFill="1" applyBorder="1"/>
    <xf numFmtId="49" fontId="0" fillId="0" borderId="0" xfId="0" applyNumberFormat="1" applyFill="1" applyBorder="1"/>
    <xf numFmtId="0" fontId="17" fillId="0" borderId="0" xfId="0" applyFont="1" applyFill="1" applyBorder="1"/>
    <xf numFmtId="2" fontId="0" fillId="0" borderId="0" xfId="0" applyNumberFormat="1" applyFill="1" applyBorder="1"/>
    <xf numFmtId="44" fontId="15" fillId="0" borderId="0" xfId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6" fillId="3" borderId="41" xfId="0" applyFont="1" applyFill="1" applyBorder="1" applyAlignment="1">
      <alignment horizontal="left" vertical="top" wrapText="1"/>
    </xf>
    <xf numFmtId="0" fontId="6" fillId="3" borderId="42" xfId="0" applyFont="1" applyFill="1" applyBorder="1" applyAlignment="1">
      <alignment horizontal="left" vertical="top" wrapText="1"/>
    </xf>
    <xf numFmtId="0" fontId="4" fillId="3" borderId="42" xfId="0" applyFont="1" applyFill="1" applyBorder="1" applyAlignment="1">
      <alignment horizontal="left" vertical="top" wrapText="1"/>
    </xf>
    <xf numFmtId="0" fontId="0" fillId="0" borderId="44" xfId="0" applyBorder="1"/>
    <xf numFmtId="0" fontId="0" fillId="0" borderId="45" xfId="0" applyBorder="1"/>
    <xf numFmtId="0" fontId="27" fillId="0" borderId="45" xfId="0" applyFont="1" applyBorder="1"/>
    <xf numFmtId="0" fontId="0" fillId="0" borderId="46" xfId="0" applyBorder="1"/>
    <xf numFmtId="0" fontId="0" fillId="4" borderId="33" xfId="0" applyFill="1" applyBorder="1"/>
    <xf numFmtId="0" fontId="0" fillId="4" borderId="38" xfId="0" applyFill="1" applyBorder="1"/>
    <xf numFmtId="0" fontId="0" fillId="0" borderId="39" xfId="0" applyBorder="1"/>
    <xf numFmtId="0" fontId="0" fillId="4" borderId="7" xfId="0" applyFill="1" applyBorder="1"/>
    <xf numFmtId="0" fontId="0" fillId="0" borderId="40" xfId="0" applyBorder="1"/>
    <xf numFmtId="0" fontId="11" fillId="0" borderId="7" xfId="2" applyFont="1" applyBorder="1" applyAlignment="1">
      <alignment vertical="center"/>
    </xf>
    <xf numFmtId="0" fontId="10" fillId="0" borderId="40" xfId="0" applyFont="1" applyBorder="1"/>
    <xf numFmtId="0" fontId="9" fillId="0" borderId="7" xfId="0" applyFont="1" applyBorder="1"/>
    <xf numFmtId="0" fontId="16" fillId="0" borderId="7" xfId="2" applyFont="1" applyBorder="1" applyAlignment="1">
      <alignment vertical="center"/>
    </xf>
    <xf numFmtId="44" fontId="15" fillId="0" borderId="7" xfId="1" applyFont="1" applyFill="1" applyBorder="1" applyAlignment="1">
      <alignment horizontal="center"/>
    </xf>
    <xf numFmtId="0" fontId="17" fillId="5" borderId="40" xfId="0" applyFont="1" applyFill="1" applyBorder="1" applyAlignment="1">
      <alignment vertical="top" wrapText="1"/>
    </xf>
    <xf numFmtId="0" fontId="13" fillId="0" borderId="40" xfId="0" applyFont="1" applyBorder="1"/>
    <xf numFmtId="0" fontId="0" fillId="0" borderId="47" xfId="0" applyBorder="1"/>
    <xf numFmtId="0" fontId="27" fillId="0" borderId="48" xfId="0" applyFont="1" applyBorder="1"/>
    <xf numFmtId="0" fontId="10" fillId="7" borderId="49" xfId="0" applyFont="1" applyFill="1" applyBorder="1"/>
    <xf numFmtId="0" fontId="28" fillId="7" borderId="50" xfId="0" applyFont="1" applyFill="1" applyBorder="1" applyAlignment="1">
      <alignment horizontal="center"/>
    </xf>
    <xf numFmtId="0" fontId="10" fillId="0" borderId="49" xfId="0" applyFont="1" applyBorder="1"/>
    <xf numFmtId="0" fontId="29" fillId="0" borderId="49" xfId="0" applyFont="1" applyBorder="1"/>
    <xf numFmtId="0" fontId="29" fillId="0" borderId="49" xfId="0" applyFont="1" applyBorder="1" applyAlignment="1">
      <alignment wrapText="1"/>
    </xf>
    <xf numFmtId="0" fontId="10" fillId="0" borderId="51" xfId="0" applyFont="1" applyBorder="1"/>
    <xf numFmtId="10" fontId="10" fillId="0" borderId="31" xfId="6" applyNumberFormat="1" applyFont="1" applyFill="1" applyBorder="1" applyAlignment="1">
      <alignment horizontal="center"/>
    </xf>
    <xf numFmtId="10" fontId="27" fillId="0" borderId="31" xfId="6" applyNumberFormat="1" applyFont="1" applyFill="1" applyBorder="1" applyAlignment="1">
      <alignment horizontal="center"/>
    </xf>
    <xf numFmtId="10" fontId="10" fillId="7" borderId="31" xfId="0" applyNumberFormat="1" applyFont="1" applyFill="1" applyBorder="1" applyAlignment="1">
      <alignment horizontal="center"/>
    </xf>
    <xf numFmtId="10" fontId="10" fillId="0" borderId="31" xfId="0" applyNumberFormat="1" applyFont="1" applyBorder="1" applyAlignment="1">
      <alignment horizontal="center"/>
    </xf>
    <xf numFmtId="10" fontId="27" fillId="0" borderId="31" xfId="0" applyNumberFormat="1" applyFont="1" applyBorder="1" applyAlignment="1">
      <alignment horizontal="center"/>
    </xf>
    <xf numFmtId="10" fontId="27" fillId="0" borderId="53" xfId="0" applyNumberFormat="1" applyFont="1" applyBorder="1" applyAlignment="1">
      <alignment horizontal="center"/>
    </xf>
    <xf numFmtId="10" fontId="10" fillId="0" borderId="54" xfId="6" applyNumberFormat="1" applyFont="1" applyFill="1" applyBorder="1" applyAlignment="1">
      <alignment horizontal="center"/>
    </xf>
    <xf numFmtId="10" fontId="27" fillId="0" borderId="54" xfId="6" applyNumberFormat="1" applyFont="1" applyFill="1" applyBorder="1" applyAlignment="1">
      <alignment horizontal="center"/>
    </xf>
    <xf numFmtId="10" fontId="10" fillId="7" borderId="54" xfId="0" applyNumberFormat="1" applyFont="1" applyFill="1" applyBorder="1" applyAlignment="1">
      <alignment horizontal="center"/>
    </xf>
    <xf numFmtId="10" fontId="10" fillId="0" borderId="54" xfId="0" applyNumberFormat="1" applyFont="1" applyBorder="1" applyAlignment="1">
      <alignment horizontal="center"/>
    </xf>
    <xf numFmtId="10" fontId="27" fillId="0" borderId="54" xfId="0" applyNumberFormat="1" applyFont="1" applyBorder="1" applyAlignment="1">
      <alignment horizontal="center"/>
    </xf>
    <xf numFmtId="10" fontId="27" fillId="0" borderId="52" xfId="0" applyNumberFormat="1" applyFont="1" applyBorder="1" applyAlignment="1">
      <alignment horizontal="center"/>
    </xf>
    <xf numFmtId="10" fontId="19" fillId="5" borderId="0" xfId="0" applyNumberFormat="1" applyFont="1" applyFill="1" applyAlignment="1">
      <alignment vertical="top" wrapText="1"/>
    </xf>
    <xf numFmtId="0" fontId="5" fillId="4" borderId="35" xfId="0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right" vertical="top" wrapText="1"/>
    </xf>
    <xf numFmtId="0" fontId="0" fillId="0" borderId="39" xfId="0" applyBorder="1" applyAlignment="1"/>
    <xf numFmtId="0" fontId="0" fillId="0" borderId="38" xfId="0" applyBorder="1"/>
    <xf numFmtId="49" fontId="0" fillId="0" borderId="7" xfId="0" applyNumberFormat="1" applyBorder="1"/>
    <xf numFmtId="0" fontId="11" fillId="0" borderId="0" xfId="2" applyFont="1" applyBorder="1" applyAlignment="1">
      <alignment vertical="center"/>
    </xf>
    <xf numFmtId="0" fontId="10" fillId="0" borderId="0" xfId="0" applyFont="1" applyBorder="1"/>
    <xf numFmtId="0" fontId="9" fillId="0" borderId="0" xfId="0" applyFont="1" applyBorder="1"/>
    <xf numFmtId="0" fontId="9" fillId="0" borderId="40" xfId="0" applyFont="1" applyBorder="1"/>
    <xf numFmtId="0" fontId="16" fillId="0" borderId="0" xfId="2" applyFont="1" applyBorder="1" applyAlignment="1">
      <alignment vertical="center"/>
    </xf>
    <xf numFmtId="0" fontId="17" fillId="0" borderId="40" xfId="0" applyFont="1" applyBorder="1" applyAlignment="1">
      <alignment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40" xfId="0" applyFont="1" applyFill="1" applyBorder="1" applyAlignment="1">
      <alignment vertical="top" wrapText="1"/>
    </xf>
    <xf numFmtId="0" fontId="3" fillId="4" borderId="55" xfId="0" applyFont="1" applyFill="1" applyBorder="1" applyAlignment="1">
      <alignment horizontal="right" vertical="top" wrapText="1"/>
    </xf>
    <xf numFmtId="0" fontId="5" fillId="4" borderId="56" xfId="0" applyFont="1" applyFill="1" applyBorder="1" applyAlignment="1">
      <alignment horizontal="right" vertical="top" wrapText="1"/>
    </xf>
    <xf numFmtId="0" fontId="5" fillId="4" borderId="40" xfId="0" applyFont="1" applyFill="1" applyBorder="1" applyAlignment="1">
      <alignment horizontal="right" vertical="top" wrapText="1"/>
    </xf>
    <xf numFmtId="0" fontId="3" fillId="0" borderId="34" xfId="0" applyFont="1" applyBorder="1" applyAlignment="1">
      <alignment horizontal="left" vertical="top" wrapText="1"/>
    </xf>
    <xf numFmtId="0" fontId="34" fillId="4" borderId="1" xfId="0" applyFont="1" applyFill="1" applyBorder="1" applyAlignment="1">
      <alignment horizontal="left" vertical="top" wrapText="1"/>
    </xf>
    <xf numFmtId="0" fontId="35" fillId="4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 wrapText="1"/>
    </xf>
    <xf numFmtId="0" fontId="35" fillId="4" borderId="1" xfId="0" applyFont="1" applyFill="1" applyBorder="1" applyAlignment="1">
      <alignment horizontal="right" vertical="top" wrapText="1"/>
    </xf>
    <xf numFmtId="4" fontId="35" fillId="4" borderId="1" xfId="0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right" vertical="top" wrapText="1"/>
    </xf>
    <xf numFmtId="4" fontId="34" fillId="4" borderId="1" xfId="0" applyNumberFormat="1" applyFont="1" applyFill="1" applyBorder="1" applyAlignment="1">
      <alignment horizontal="right" vertical="top" wrapText="1"/>
    </xf>
    <xf numFmtId="0" fontId="37" fillId="0" borderId="0" xfId="0" applyFont="1"/>
    <xf numFmtId="164" fontId="34" fillId="4" borderId="1" xfId="0" applyNumberFormat="1" applyFont="1" applyFill="1" applyBorder="1" applyAlignment="1">
      <alignment horizontal="right" vertical="top" wrapText="1"/>
    </xf>
    <xf numFmtId="164" fontId="35" fillId="4" borderId="1" xfId="0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center" vertical="top" wrapText="1"/>
    </xf>
    <xf numFmtId="0" fontId="35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44" fontId="2" fillId="2" borderId="0" xfId="1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left" vertical="top" wrapText="1"/>
    </xf>
    <xf numFmtId="44" fontId="17" fillId="0" borderId="0" xfId="1" applyFont="1" applyFill="1" applyBorder="1" applyAlignment="1">
      <alignment vertical="top" wrapText="1"/>
    </xf>
    <xf numFmtId="8" fontId="4" fillId="0" borderId="1" xfId="1" applyNumberFormat="1" applyFont="1" applyFill="1" applyBorder="1" applyAlignment="1">
      <alignment horizontal="right" vertical="top" wrapText="1"/>
    </xf>
    <xf numFmtId="44" fontId="4" fillId="0" borderId="1" xfId="1" applyFont="1" applyFill="1" applyBorder="1" applyAlignment="1">
      <alignment horizontal="right" vertical="top" wrapText="1"/>
    </xf>
    <xf numFmtId="0" fontId="4" fillId="3" borderId="42" xfId="0" applyFont="1" applyFill="1" applyBorder="1" applyAlignment="1">
      <alignment horizontal="left" vertical="top" wrapText="1"/>
    </xf>
    <xf numFmtId="0" fontId="6" fillId="3" borderId="42" xfId="0" applyFont="1" applyFill="1" applyBorder="1" applyAlignment="1">
      <alignment horizontal="left" vertical="top" wrapText="1"/>
    </xf>
    <xf numFmtId="44" fontId="6" fillId="3" borderId="42" xfId="1" applyFont="1" applyFill="1" applyBorder="1" applyAlignment="1">
      <alignment horizontal="left" vertical="top" wrapText="1"/>
    </xf>
    <xf numFmtId="0" fontId="6" fillId="3" borderId="4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4" fillId="0" borderId="0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14" fillId="0" borderId="7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40" xfId="0" applyFont="1" applyBorder="1" applyAlignment="1">
      <alignment horizontal="left" wrapText="1"/>
    </xf>
    <xf numFmtId="0" fontId="17" fillId="0" borderId="0" xfId="0" applyFont="1" applyBorder="1" applyAlignment="1">
      <alignment vertical="top" wrapText="1"/>
    </xf>
    <xf numFmtId="0" fontId="17" fillId="0" borderId="40" xfId="0" applyFont="1" applyBorder="1" applyAlignment="1">
      <alignment vertical="top" wrapText="1"/>
    </xf>
    <xf numFmtId="44" fontId="17" fillId="0" borderId="40" xfId="1" applyFont="1" applyFill="1" applyBorder="1" applyAlignment="1">
      <alignment vertical="top" wrapText="1"/>
    </xf>
    <xf numFmtId="49" fontId="20" fillId="6" borderId="5" xfId="3" applyNumberFormat="1" applyFont="1" applyFill="1" applyBorder="1" applyAlignment="1">
      <alignment horizontal="center" vertical="center"/>
    </xf>
    <xf numFmtId="49" fontId="20" fillId="6" borderId="6" xfId="3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wrapText="1"/>
    </xf>
    <xf numFmtId="0" fontId="17" fillId="0" borderId="0" xfId="0" applyFont="1" applyFill="1" applyAlignment="1">
      <alignment vertical="top" wrapText="1"/>
    </xf>
    <xf numFmtId="44" fontId="17" fillId="0" borderId="0" xfId="1" applyFont="1" applyFill="1" applyAlignment="1">
      <alignment vertical="top" wrapText="1"/>
    </xf>
    <xf numFmtId="0" fontId="23" fillId="0" borderId="14" xfId="3" applyFont="1" applyFill="1" applyBorder="1" applyAlignment="1">
      <alignment horizontal="justify" vertical="center" wrapText="1"/>
    </xf>
    <xf numFmtId="0" fontId="23" fillId="0" borderId="15" xfId="3" applyFont="1" applyFill="1" applyBorder="1" applyAlignment="1">
      <alignment horizontal="justify" vertical="center" wrapText="1"/>
    </xf>
    <xf numFmtId="49" fontId="20" fillId="6" borderId="8" xfId="3" applyNumberFormat="1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/>
    </xf>
    <xf numFmtId="0" fontId="21" fillId="0" borderId="11" xfId="3" applyFont="1" applyFill="1" applyBorder="1" applyAlignment="1">
      <alignment horizontal="center" vertical="center"/>
    </xf>
    <xf numFmtId="0" fontId="21" fillId="0" borderId="10" xfId="3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0" fontId="22" fillId="0" borderId="6" xfId="3" applyFont="1" applyBorder="1" applyAlignment="1">
      <alignment vertical="center"/>
    </xf>
    <xf numFmtId="0" fontId="23" fillId="0" borderId="17" xfId="3" applyFont="1" applyFill="1" applyBorder="1" applyAlignment="1">
      <alignment horizontal="right" vertical="center"/>
    </xf>
    <xf numFmtId="0" fontId="23" fillId="0" borderId="18" xfId="3" applyFont="1" applyFill="1" applyBorder="1" applyAlignment="1">
      <alignment horizontal="right" vertical="center"/>
    </xf>
    <xf numFmtId="0" fontId="22" fillId="0" borderId="5" xfId="3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3" fillId="0" borderId="25" xfId="3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center"/>
    </xf>
    <xf numFmtId="0" fontId="23" fillId="0" borderId="27" xfId="3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0" fontId="16" fillId="0" borderId="25" xfId="3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 wrapText="1"/>
    </xf>
    <xf numFmtId="0" fontId="16" fillId="0" borderId="27" xfId="3" applyFont="1" applyBorder="1" applyAlignment="1">
      <alignment horizontal="center" vertical="center" wrapText="1"/>
    </xf>
    <xf numFmtId="0" fontId="16" fillId="0" borderId="28" xfId="3" applyFont="1" applyBorder="1" applyAlignment="1">
      <alignment horizontal="center" vertical="center" wrapText="1"/>
    </xf>
    <xf numFmtId="10" fontId="25" fillId="6" borderId="26" xfId="3" applyNumberFormat="1" applyFont="1" applyFill="1" applyBorder="1" applyAlignment="1">
      <alignment horizontal="center" vertical="center"/>
    </xf>
    <xf numFmtId="10" fontId="25" fillId="6" borderId="29" xfId="3" applyNumberFormat="1" applyFont="1" applyFill="1" applyBorder="1" applyAlignment="1">
      <alignment horizontal="center" vertical="center"/>
    </xf>
    <xf numFmtId="0" fontId="23" fillId="0" borderId="20" xfId="3" applyFont="1" applyBorder="1" applyAlignment="1">
      <alignment horizontal="center" vertical="center"/>
    </xf>
    <xf numFmtId="0" fontId="23" fillId="0" borderId="21" xfId="3" applyFont="1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22" fillId="0" borderId="20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horizontal="left" vertical="center"/>
    </xf>
    <xf numFmtId="10" fontId="22" fillId="0" borderId="22" xfId="4" applyNumberFormat="1" applyFont="1" applyBorder="1" applyAlignment="1" applyProtection="1">
      <alignment horizontal="center" vertical="center"/>
      <protection locked="0"/>
    </xf>
    <xf numFmtId="10" fontId="22" fillId="0" borderId="24" xfId="4" applyNumberFormat="1" applyFont="1" applyBorder="1" applyAlignment="1" applyProtection="1">
      <alignment horizontal="center" vertical="center"/>
      <protection locked="0"/>
    </xf>
    <xf numFmtId="0" fontId="22" fillId="0" borderId="25" xfId="3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center" vertical="center" wrapText="1"/>
    </xf>
    <xf numFmtId="0" fontId="23" fillId="0" borderId="0" xfId="3" applyFont="1" applyFill="1" applyBorder="1" applyAlignment="1">
      <alignment horizontal="center" vertical="center" wrapText="1"/>
    </xf>
  </cellXfs>
  <cellStyles count="7">
    <cellStyle name="Cancel" xfId="5" xr:uid="{00000000-0005-0000-0000-000000000000}"/>
    <cellStyle name="Moeda" xfId="1" builtinId="4"/>
    <cellStyle name="Normal" xfId="0" builtinId="0"/>
    <cellStyle name="Normal 2 2 2" xfId="3" xr:uid="{00000000-0005-0000-0000-000003000000}"/>
    <cellStyle name="Normal 3" xfId="2" xr:uid="{00000000-0005-0000-0000-000004000000}"/>
    <cellStyle name="Porcentagem 2 2" xfId="6" xr:uid="{00000000-0005-0000-0000-000005000000}"/>
    <cellStyle name="Vírgula 4 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2" descr="Sistema Fiem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5D760449-D366-411E-925C-389BBBF4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2" descr="Sistema Fiema.JPG">
          <a:extLst>
            <a:ext uri="{FF2B5EF4-FFF2-40B4-BE49-F238E27FC236}">
              <a16:creationId xmlns:a16="http://schemas.microsoft.com/office/drawing/2014/main" id="{B7AAEE1D-D4CB-4F81-9776-FB5F3E3FE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2" name="Imagem 1" descr="Sistema Fiema.JPG">
          <a:extLst>
            <a:ext uri="{FF2B5EF4-FFF2-40B4-BE49-F238E27FC236}">
              <a16:creationId xmlns:a16="http://schemas.microsoft.com/office/drawing/2014/main" id="{3AB457A2-EF8A-433E-9A02-C8B939B1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"/>
  <sheetViews>
    <sheetView showGridLines="0" showOutlineSymbols="0" showWhiteSpace="0" view="pageBreakPreview" zoomScaleNormal="70" zoomScaleSheetLayoutView="100" workbookViewId="0">
      <selection activeCell="F110" sqref="F110:F111"/>
    </sheetView>
  </sheetViews>
  <sheetFormatPr defaultRowHeight="15"/>
  <cols>
    <col min="1" max="2" width="10" bestFit="1" customWidth="1"/>
    <col min="3" max="3" width="12" bestFit="1" customWidth="1"/>
    <col min="4" max="4" width="91" customWidth="1"/>
    <col min="5" max="5" width="8.25" style="60" customWidth="1"/>
    <col min="6" max="6" width="6.75" style="1" customWidth="1"/>
    <col min="7" max="7" width="7.125" style="2" bestFit="1" customWidth="1"/>
    <col min="8" max="8" width="13" style="2" customWidth="1"/>
    <col min="9" max="9" width="12.25" style="2" customWidth="1"/>
    <col min="10" max="10" width="13.875" customWidth="1"/>
  </cols>
  <sheetData>
    <row r="1" spans="1:11">
      <c r="A1" s="93"/>
      <c r="B1" s="94"/>
      <c r="C1" s="94"/>
      <c r="D1" s="94"/>
      <c r="E1" s="95"/>
      <c r="F1" s="96"/>
      <c r="G1" s="97"/>
      <c r="H1" s="97"/>
      <c r="I1" s="97"/>
      <c r="J1" s="98"/>
    </row>
    <row r="2" spans="1:11">
      <c r="A2" s="99"/>
      <c r="B2" s="3"/>
      <c r="C2" s="3"/>
      <c r="D2" s="3"/>
      <c r="E2" s="58"/>
      <c r="F2" s="4"/>
      <c r="G2" s="5"/>
      <c r="H2" s="5"/>
      <c r="I2" s="5"/>
      <c r="J2" s="100"/>
    </row>
    <row r="3" spans="1:11">
      <c r="A3" s="99"/>
      <c r="B3" s="3"/>
      <c r="C3" s="3"/>
      <c r="D3" s="3"/>
      <c r="E3" s="58"/>
      <c r="F3" s="4"/>
      <c r="G3" s="5"/>
      <c r="H3" s="5"/>
      <c r="I3" s="5"/>
      <c r="J3" s="100"/>
    </row>
    <row r="4" spans="1:11">
      <c r="A4" s="99"/>
      <c r="B4" s="3"/>
      <c r="C4" s="3"/>
      <c r="D4" s="3"/>
      <c r="E4" s="58"/>
      <c r="F4" s="4"/>
      <c r="G4" s="5"/>
      <c r="H4" s="5"/>
      <c r="I4" s="5"/>
      <c r="J4" s="100"/>
    </row>
    <row r="5" spans="1:11" ht="15.75">
      <c r="A5" s="101"/>
      <c r="B5" s="8" t="s">
        <v>276</v>
      </c>
      <c r="C5" s="102"/>
      <c r="D5" s="103"/>
      <c r="E5" s="104"/>
      <c r="F5" s="105"/>
      <c r="G5" s="5"/>
      <c r="H5" s="106"/>
      <c r="I5" s="106"/>
      <c r="J5" s="100"/>
    </row>
    <row r="6" spans="1:11" ht="33" customHeight="1">
      <c r="A6" s="107"/>
      <c r="B6" s="190" t="s">
        <v>366</v>
      </c>
      <c r="C6" s="190"/>
      <c r="D6" s="190"/>
      <c r="E6" s="108"/>
      <c r="F6" s="109"/>
      <c r="G6" s="110"/>
      <c r="H6" s="110"/>
      <c r="I6" s="110"/>
      <c r="J6" s="100"/>
    </row>
    <row r="7" spans="1:11" ht="16.5">
      <c r="A7" s="101"/>
      <c r="B7" s="111" t="s">
        <v>32</v>
      </c>
      <c r="C7" s="106"/>
      <c r="D7" s="112"/>
      <c r="E7" s="113"/>
      <c r="F7" s="114"/>
      <c r="G7" s="115"/>
      <c r="H7" s="106"/>
      <c r="I7" s="106"/>
      <c r="J7" s="100"/>
    </row>
    <row r="8" spans="1:11" ht="31.5" customHeight="1">
      <c r="A8" s="101"/>
      <c r="B8" s="20" t="s">
        <v>191</v>
      </c>
      <c r="C8" s="3"/>
      <c r="D8" s="20" t="s">
        <v>192</v>
      </c>
      <c r="E8" s="191" t="s">
        <v>133</v>
      </c>
      <c r="F8" s="191"/>
      <c r="G8" s="5"/>
      <c r="H8" s="195" t="s">
        <v>145</v>
      </c>
      <c r="I8" s="195"/>
      <c r="J8" s="100"/>
    </row>
    <row r="9" spans="1:11" ht="15.75">
      <c r="A9" s="116"/>
      <c r="B9" s="117"/>
      <c r="C9" s="117"/>
      <c r="D9" s="19" t="s">
        <v>365</v>
      </c>
      <c r="E9" s="192"/>
      <c r="F9" s="192"/>
      <c r="G9" s="193"/>
      <c r="H9" s="193"/>
      <c r="I9" s="192"/>
      <c r="J9" s="194"/>
    </row>
    <row r="10" spans="1:11" ht="14.25">
      <c r="A10" s="118"/>
      <c r="B10" s="119"/>
      <c r="C10" s="119"/>
      <c r="D10" s="120"/>
      <c r="E10" s="198"/>
      <c r="F10" s="199"/>
      <c r="G10" s="200"/>
      <c r="H10" s="200"/>
      <c r="I10" s="199"/>
      <c r="J10" s="201"/>
    </row>
    <row r="11" spans="1:11" ht="15" customHeight="1">
      <c r="A11" s="202" t="s">
        <v>0</v>
      </c>
      <c r="B11" s="203"/>
      <c r="C11" s="203"/>
      <c r="D11" s="203"/>
      <c r="E11" s="203"/>
      <c r="F11" s="203"/>
      <c r="G11" s="203"/>
      <c r="H11" s="203"/>
      <c r="I11" s="203"/>
      <c r="J11" s="203"/>
    </row>
    <row r="12" spans="1:11" ht="30" customHeight="1">
      <c r="A12" s="21" t="s">
        <v>1</v>
      </c>
      <c r="B12" s="22" t="s">
        <v>2</v>
      </c>
      <c r="C12" s="21" t="s">
        <v>3</v>
      </c>
      <c r="D12" s="21" t="s">
        <v>4</v>
      </c>
      <c r="E12" s="59" t="s">
        <v>5</v>
      </c>
      <c r="F12" s="24" t="s">
        <v>6</v>
      </c>
      <c r="G12" s="23" t="s">
        <v>190</v>
      </c>
      <c r="H12" s="69" t="s">
        <v>7</v>
      </c>
      <c r="I12" s="23" t="s">
        <v>8</v>
      </c>
      <c r="J12" s="22" t="s">
        <v>9</v>
      </c>
    </row>
    <row r="13" spans="1:11" s="184" customFormat="1">
      <c r="A13" s="177" t="s">
        <v>10</v>
      </c>
      <c r="B13" s="177"/>
      <c r="C13" s="177"/>
      <c r="D13" s="177" t="s">
        <v>362</v>
      </c>
      <c r="E13" s="177"/>
      <c r="F13" s="182"/>
      <c r="G13" s="177"/>
      <c r="H13" s="177"/>
      <c r="I13" s="183">
        <v>119837.1</v>
      </c>
      <c r="J13" s="185">
        <v>1</v>
      </c>
    </row>
    <row r="14" spans="1:11" s="184" customFormat="1" ht="14.25" customHeight="1">
      <c r="A14" s="177" t="s">
        <v>11</v>
      </c>
      <c r="B14" s="182"/>
      <c r="C14" s="177"/>
      <c r="D14" s="177" t="s">
        <v>363</v>
      </c>
      <c r="E14" s="187"/>
      <c r="F14" s="182"/>
      <c r="G14" s="183"/>
      <c r="H14" s="183"/>
      <c r="I14" s="183">
        <v>14855.84</v>
      </c>
      <c r="J14" s="185">
        <v>0.12396695180374025</v>
      </c>
    </row>
    <row r="15" spans="1:11">
      <c r="A15" s="178" t="s">
        <v>277</v>
      </c>
      <c r="B15" s="180" t="s">
        <v>194</v>
      </c>
      <c r="C15" s="178" t="s">
        <v>18</v>
      </c>
      <c r="D15" s="178" t="s">
        <v>20</v>
      </c>
      <c r="E15" s="188" t="s">
        <v>17</v>
      </c>
      <c r="F15" s="180">
        <v>2</v>
      </c>
      <c r="G15" s="181">
        <v>4110.1000000000004</v>
      </c>
      <c r="H15" s="181">
        <v>5137.62</v>
      </c>
      <c r="I15" s="181">
        <v>10275.24</v>
      </c>
      <c r="J15" s="186">
        <v>8.5743396660967267E-2</v>
      </c>
      <c r="K15" s="184"/>
    </row>
    <row r="16" spans="1:11">
      <c r="A16" s="178" t="s">
        <v>278</v>
      </c>
      <c r="B16" s="180" t="s">
        <v>196</v>
      </c>
      <c r="C16" s="178" t="s">
        <v>18</v>
      </c>
      <c r="D16" s="178" t="s">
        <v>229</v>
      </c>
      <c r="E16" s="188" t="s">
        <v>230</v>
      </c>
      <c r="F16" s="180">
        <v>1</v>
      </c>
      <c r="G16" s="181">
        <v>135.54</v>
      </c>
      <c r="H16" s="181">
        <v>169.42</v>
      </c>
      <c r="I16" s="181">
        <v>169.42</v>
      </c>
      <c r="J16" s="186">
        <v>1.4137525023552805E-3</v>
      </c>
      <c r="K16" s="184"/>
    </row>
    <row r="17" spans="1:11" ht="36" customHeight="1">
      <c r="A17" s="178" t="s">
        <v>279</v>
      </c>
      <c r="B17" s="180" t="s">
        <v>134</v>
      </c>
      <c r="C17" s="178" t="s">
        <v>13</v>
      </c>
      <c r="D17" s="178" t="s">
        <v>135</v>
      </c>
      <c r="E17" s="188" t="s">
        <v>385</v>
      </c>
      <c r="F17" s="180">
        <v>20</v>
      </c>
      <c r="G17" s="181">
        <v>103.25</v>
      </c>
      <c r="H17" s="181">
        <v>129.06</v>
      </c>
      <c r="I17" s="181">
        <v>2581.1999999999998</v>
      </c>
      <c r="J17" s="186">
        <v>2.1539239517645203E-2</v>
      </c>
      <c r="K17" s="184"/>
    </row>
    <row r="18" spans="1:11" ht="38.25">
      <c r="A18" s="178" t="s">
        <v>280</v>
      </c>
      <c r="B18" s="180" t="s">
        <v>15</v>
      </c>
      <c r="C18" s="178" t="s">
        <v>13</v>
      </c>
      <c r="D18" s="178" t="s">
        <v>16</v>
      </c>
      <c r="E18" s="188" t="s">
        <v>17</v>
      </c>
      <c r="F18" s="180">
        <v>2</v>
      </c>
      <c r="G18" s="178">
        <v>585.92999999999995</v>
      </c>
      <c r="H18" s="180">
        <v>732.41</v>
      </c>
      <c r="I18" s="181">
        <v>1464.82</v>
      </c>
      <c r="J18" s="186">
        <v>1.2223426634990332E-2</v>
      </c>
      <c r="K18" s="184"/>
    </row>
    <row r="19" spans="1:11" s="184" customFormat="1">
      <c r="A19" s="178" t="s">
        <v>281</v>
      </c>
      <c r="B19" s="180" t="s">
        <v>198</v>
      </c>
      <c r="C19" s="178" t="s">
        <v>199</v>
      </c>
      <c r="D19" s="178" t="s">
        <v>231</v>
      </c>
      <c r="E19" s="188" t="s">
        <v>17</v>
      </c>
      <c r="F19" s="180">
        <v>2</v>
      </c>
      <c r="G19" s="181">
        <v>146.07</v>
      </c>
      <c r="H19" s="181">
        <v>182.58</v>
      </c>
      <c r="I19" s="181">
        <v>365.16</v>
      </c>
      <c r="J19" s="186">
        <v>3.0471364877821643E-3</v>
      </c>
    </row>
    <row r="20" spans="1:11" s="184" customFormat="1">
      <c r="A20" s="177" t="s">
        <v>195</v>
      </c>
      <c r="B20" s="182"/>
      <c r="C20" s="177"/>
      <c r="D20" s="177" t="s">
        <v>232</v>
      </c>
      <c r="E20" s="189"/>
      <c r="F20" s="182"/>
      <c r="G20" s="183"/>
      <c r="H20" s="183"/>
      <c r="I20" s="183">
        <v>52553.38</v>
      </c>
      <c r="J20" s="185">
        <v>0.43854015158911558</v>
      </c>
    </row>
    <row r="21" spans="1:11" s="184" customFormat="1">
      <c r="A21" s="177" t="s">
        <v>282</v>
      </c>
      <c r="B21" s="182"/>
      <c r="C21" s="177"/>
      <c r="D21" s="177" t="s">
        <v>233</v>
      </c>
      <c r="E21" s="189"/>
      <c r="F21" s="182"/>
      <c r="G21" s="183"/>
      <c r="H21" s="183"/>
      <c r="I21" s="183">
        <v>28764.75</v>
      </c>
      <c r="J21" s="185">
        <v>0.24003209356701721</v>
      </c>
    </row>
    <row r="22" spans="1:11">
      <c r="A22" s="178" t="s">
        <v>283</v>
      </c>
      <c r="B22" s="180" t="s">
        <v>200</v>
      </c>
      <c r="C22" s="178" t="s">
        <v>13</v>
      </c>
      <c r="D22" s="178" t="s">
        <v>234</v>
      </c>
      <c r="E22" s="188" t="s">
        <v>386</v>
      </c>
      <c r="F22" s="180">
        <v>4.32</v>
      </c>
      <c r="G22" s="181">
        <v>55.85</v>
      </c>
      <c r="H22" s="181">
        <v>69.81</v>
      </c>
      <c r="I22" s="181">
        <v>301.57</v>
      </c>
      <c r="J22" s="186">
        <v>2.5164994813793059E-3</v>
      </c>
      <c r="K22" s="184"/>
    </row>
    <row r="23" spans="1:11">
      <c r="A23" s="178" t="s">
        <v>284</v>
      </c>
      <c r="B23" s="180" t="s">
        <v>189</v>
      </c>
      <c r="C23" s="178" t="s">
        <v>13</v>
      </c>
      <c r="D23" s="178" t="s">
        <v>172</v>
      </c>
      <c r="E23" s="188" t="s">
        <v>386</v>
      </c>
      <c r="F23" s="180">
        <v>3.9</v>
      </c>
      <c r="G23" s="181">
        <v>33.86</v>
      </c>
      <c r="H23" s="181">
        <v>42.32</v>
      </c>
      <c r="I23" s="181">
        <v>165.04</v>
      </c>
      <c r="J23" s="186">
        <v>1.3772028862514196E-3</v>
      </c>
      <c r="K23" s="184"/>
    </row>
    <row r="24" spans="1:11" ht="25.5">
      <c r="A24" s="178" t="s">
        <v>285</v>
      </c>
      <c r="B24" s="180" t="s">
        <v>202</v>
      </c>
      <c r="C24" s="178" t="s">
        <v>13</v>
      </c>
      <c r="D24" s="178" t="s">
        <v>236</v>
      </c>
      <c r="E24" s="188" t="s">
        <v>385</v>
      </c>
      <c r="F24" s="180">
        <v>40.1</v>
      </c>
      <c r="G24" s="181">
        <v>27.31</v>
      </c>
      <c r="H24" s="181">
        <v>34.130000000000003</v>
      </c>
      <c r="I24" s="181">
        <v>1368.61</v>
      </c>
      <c r="J24" s="186">
        <v>1.142058677988703E-2</v>
      </c>
      <c r="K24" s="184"/>
    </row>
    <row r="25" spans="1:11">
      <c r="A25" s="178" t="s">
        <v>286</v>
      </c>
      <c r="B25" s="180" t="s">
        <v>203</v>
      </c>
      <c r="C25" s="178" t="s">
        <v>13</v>
      </c>
      <c r="D25" s="178" t="s">
        <v>237</v>
      </c>
      <c r="E25" s="188" t="s">
        <v>386</v>
      </c>
      <c r="F25" s="180">
        <v>0.44</v>
      </c>
      <c r="G25" s="181">
        <v>409.69</v>
      </c>
      <c r="H25" s="181">
        <v>512.11</v>
      </c>
      <c r="I25" s="181">
        <v>225.32</v>
      </c>
      <c r="J25" s="186">
        <v>1.8802190640461092E-3</v>
      </c>
      <c r="K25" s="184"/>
    </row>
    <row r="26" spans="1:11" ht="15.75" customHeight="1">
      <c r="A26" s="178" t="s">
        <v>287</v>
      </c>
      <c r="B26" s="180" t="s">
        <v>204</v>
      </c>
      <c r="C26" s="178" t="s">
        <v>13</v>
      </c>
      <c r="D26" s="178" t="s">
        <v>238</v>
      </c>
      <c r="E26" s="188" t="s">
        <v>386</v>
      </c>
      <c r="F26" s="180">
        <v>4.8099999999999996</v>
      </c>
      <c r="G26" s="181">
        <v>1925.08</v>
      </c>
      <c r="H26" s="181">
        <v>2406.35</v>
      </c>
      <c r="I26" s="181">
        <v>11574.54</v>
      </c>
      <c r="J26" s="186">
        <v>9.6585614972324929E-2</v>
      </c>
      <c r="K26" s="184"/>
    </row>
    <row r="27" spans="1:11" ht="38.25">
      <c r="A27" s="178" t="s">
        <v>287</v>
      </c>
      <c r="B27" s="180" t="s">
        <v>383</v>
      </c>
      <c r="C27" s="178" t="s">
        <v>13</v>
      </c>
      <c r="D27" s="178" t="s">
        <v>367</v>
      </c>
      <c r="E27" s="188" t="s">
        <v>385</v>
      </c>
      <c r="F27" s="180">
        <v>87.8</v>
      </c>
      <c r="G27" s="181">
        <v>42.77</v>
      </c>
      <c r="H27" s="181">
        <v>53.46</v>
      </c>
      <c r="I27" s="181">
        <v>4693.78</v>
      </c>
      <c r="J27" s="186">
        <v>3.9168003898625715E-2</v>
      </c>
      <c r="K27" s="184"/>
    </row>
    <row r="28" spans="1:11" ht="38.25">
      <c r="A28" s="178" t="s">
        <v>288</v>
      </c>
      <c r="B28" s="180" t="s">
        <v>205</v>
      </c>
      <c r="C28" s="178" t="s">
        <v>13</v>
      </c>
      <c r="D28" s="178" t="s">
        <v>239</v>
      </c>
      <c r="E28" s="188" t="s">
        <v>385</v>
      </c>
      <c r="F28" s="180">
        <v>175.6</v>
      </c>
      <c r="G28" s="181">
        <v>4.5999999999999996</v>
      </c>
      <c r="H28" s="181">
        <v>5.75</v>
      </c>
      <c r="I28" s="181">
        <v>1009.7</v>
      </c>
      <c r="J28" s="186">
        <v>8.425604424673161E-3</v>
      </c>
      <c r="K28" s="184"/>
    </row>
    <row r="29" spans="1:11" ht="38.25">
      <c r="A29" s="178" t="s">
        <v>289</v>
      </c>
      <c r="B29" s="180" t="s">
        <v>206</v>
      </c>
      <c r="C29" s="178" t="s">
        <v>13</v>
      </c>
      <c r="D29" s="178" t="s">
        <v>240</v>
      </c>
      <c r="E29" s="188" t="s">
        <v>385</v>
      </c>
      <c r="F29" s="180">
        <v>175.6</v>
      </c>
      <c r="G29" s="178">
        <v>18.559999999999999</v>
      </c>
      <c r="H29" s="180">
        <v>23.2</v>
      </c>
      <c r="I29" s="181">
        <v>4073.92</v>
      </c>
      <c r="J29" s="186">
        <v>3.3995482200420403E-2</v>
      </c>
      <c r="K29" s="184"/>
    </row>
    <row r="30" spans="1:11">
      <c r="A30" s="178" t="s">
        <v>290</v>
      </c>
      <c r="B30" s="180" t="s">
        <v>24</v>
      </c>
      <c r="C30" s="178" t="s">
        <v>13</v>
      </c>
      <c r="D30" s="178" t="s">
        <v>25</v>
      </c>
      <c r="E30" s="188" t="s">
        <v>385</v>
      </c>
      <c r="F30" s="180">
        <v>175.6</v>
      </c>
      <c r="G30" s="181">
        <v>1.81</v>
      </c>
      <c r="H30" s="181">
        <v>2.2599999999999998</v>
      </c>
      <c r="I30" s="181">
        <v>396.85</v>
      </c>
      <c r="J30" s="186">
        <v>3.3115788015564461E-3</v>
      </c>
      <c r="K30" s="184"/>
    </row>
    <row r="31" spans="1:11">
      <c r="A31" s="178" t="s">
        <v>291</v>
      </c>
      <c r="B31" s="180" t="s">
        <v>22</v>
      </c>
      <c r="C31" s="178" t="s">
        <v>13</v>
      </c>
      <c r="D31" s="178" t="s">
        <v>23</v>
      </c>
      <c r="E31" s="188" t="s">
        <v>385</v>
      </c>
      <c r="F31" s="180">
        <v>175.6</v>
      </c>
      <c r="G31" s="178">
        <v>12.01</v>
      </c>
      <c r="H31" s="180">
        <v>15.01</v>
      </c>
      <c r="I31" s="181">
        <v>2635.75</v>
      </c>
      <c r="J31" s="186">
        <v>2.1994440786701281E-2</v>
      </c>
      <c r="K31" s="184"/>
    </row>
    <row r="32" spans="1:11">
      <c r="A32" s="178" t="s">
        <v>292</v>
      </c>
      <c r="B32" s="180" t="s">
        <v>207</v>
      </c>
      <c r="C32" s="178" t="s">
        <v>13</v>
      </c>
      <c r="D32" s="178" t="s">
        <v>241</v>
      </c>
      <c r="E32" s="188" t="s">
        <v>385</v>
      </c>
      <c r="F32" s="180">
        <v>175.6</v>
      </c>
      <c r="G32" s="181">
        <v>10.57</v>
      </c>
      <c r="H32" s="181">
        <v>13.21</v>
      </c>
      <c r="I32" s="181">
        <v>2319.67</v>
      </c>
      <c r="J32" s="186">
        <v>1.9356860271151421E-2</v>
      </c>
      <c r="K32" s="184"/>
    </row>
    <row r="33" spans="1:11" s="184" customFormat="1">
      <c r="A33" s="177" t="s">
        <v>293</v>
      </c>
      <c r="B33" s="182"/>
      <c r="C33" s="177"/>
      <c r="D33" s="177" t="s">
        <v>242</v>
      </c>
      <c r="E33" s="189"/>
      <c r="F33" s="182"/>
      <c r="G33" s="183"/>
      <c r="H33" s="183"/>
      <c r="I33" s="183">
        <v>20981.18</v>
      </c>
      <c r="J33" s="185">
        <v>0.17508083890548085</v>
      </c>
    </row>
    <row r="34" spans="1:11" ht="25.5">
      <c r="A34" s="178" t="s">
        <v>294</v>
      </c>
      <c r="B34" s="180" t="s">
        <v>208</v>
      </c>
      <c r="C34" s="178" t="s">
        <v>209</v>
      </c>
      <c r="D34" s="178" t="s">
        <v>243</v>
      </c>
      <c r="E34" s="188" t="s">
        <v>385</v>
      </c>
      <c r="F34" s="180">
        <v>60</v>
      </c>
      <c r="G34" s="181">
        <v>50.7</v>
      </c>
      <c r="H34" s="181">
        <v>63.37</v>
      </c>
      <c r="I34" s="181">
        <v>3802.2</v>
      </c>
      <c r="J34" s="186">
        <v>3.1728070856187271E-2</v>
      </c>
      <c r="K34" s="184"/>
    </row>
    <row r="35" spans="1:11" ht="25.5">
      <c r="A35" s="178" t="s">
        <v>295</v>
      </c>
      <c r="B35" s="180" t="s">
        <v>210</v>
      </c>
      <c r="C35" s="178" t="s">
        <v>13</v>
      </c>
      <c r="D35" s="178" t="s">
        <v>244</v>
      </c>
      <c r="E35" s="188" t="s">
        <v>385</v>
      </c>
      <c r="F35" s="180">
        <v>60</v>
      </c>
      <c r="G35" s="181">
        <v>33.94</v>
      </c>
      <c r="H35" s="181">
        <v>42.42</v>
      </c>
      <c r="I35" s="181">
        <v>2545.1999999999998</v>
      </c>
      <c r="J35" s="186">
        <v>2.1238831714051824E-2</v>
      </c>
      <c r="K35" s="184"/>
    </row>
    <row r="36" spans="1:11">
      <c r="A36" s="178" t="s">
        <v>296</v>
      </c>
      <c r="B36" s="180" t="s">
        <v>154</v>
      </c>
      <c r="C36" s="178" t="s">
        <v>12</v>
      </c>
      <c r="D36" s="178" t="s">
        <v>368</v>
      </c>
      <c r="E36" s="188" t="s">
        <v>385</v>
      </c>
      <c r="F36" s="180">
        <v>53</v>
      </c>
      <c r="G36" s="181">
        <v>53.17</v>
      </c>
      <c r="H36" s="181">
        <v>66.459999999999994</v>
      </c>
      <c r="I36" s="181">
        <v>3522.38</v>
      </c>
      <c r="J36" s="186">
        <v>2.9393067756145634E-2</v>
      </c>
      <c r="K36" s="184"/>
    </row>
    <row r="37" spans="1:11">
      <c r="A37" s="178" t="s">
        <v>297</v>
      </c>
      <c r="B37" s="180" t="s">
        <v>211</v>
      </c>
      <c r="C37" s="178" t="s">
        <v>199</v>
      </c>
      <c r="D37" s="178" t="s">
        <v>245</v>
      </c>
      <c r="E37" s="188" t="s">
        <v>385</v>
      </c>
      <c r="F37" s="180">
        <v>30</v>
      </c>
      <c r="G37" s="178">
        <v>215.19</v>
      </c>
      <c r="H37" s="180">
        <v>268.98</v>
      </c>
      <c r="I37" s="181">
        <v>8069.4</v>
      </c>
      <c r="J37" s="186">
        <v>6.7336409175455678E-2</v>
      </c>
      <c r="K37" s="184"/>
    </row>
    <row r="38" spans="1:11">
      <c r="A38" s="178" t="s">
        <v>298</v>
      </c>
      <c r="B38" s="180" t="s">
        <v>212</v>
      </c>
      <c r="C38" s="178" t="s">
        <v>13</v>
      </c>
      <c r="D38" s="178" t="s">
        <v>246</v>
      </c>
      <c r="E38" s="188" t="s">
        <v>385</v>
      </c>
      <c r="F38" s="180">
        <v>30</v>
      </c>
      <c r="G38" s="181">
        <v>81.12</v>
      </c>
      <c r="H38" s="181">
        <v>101.4</v>
      </c>
      <c r="I38" s="181">
        <v>3042</v>
      </c>
      <c r="J38" s="186">
        <v>2.5384459403640442E-2</v>
      </c>
      <c r="K38" s="184"/>
    </row>
    <row r="39" spans="1:11" s="184" customFormat="1">
      <c r="A39" s="177" t="s">
        <v>299</v>
      </c>
      <c r="B39" s="182"/>
      <c r="C39" s="177"/>
      <c r="D39" s="177" t="s">
        <v>26</v>
      </c>
      <c r="E39" s="189"/>
      <c r="F39" s="182"/>
      <c r="G39" s="177"/>
      <c r="H39" s="183"/>
      <c r="I39" s="183">
        <v>1792.25</v>
      </c>
      <c r="J39" s="185">
        <v>1.4955719055284216E-2</v>
      </c>
    </row>
    <row r="40" spans="1:11" ht="25.5">
      <c r="A40" s="178" t="s">
        <v>300</v>
      </c>
      <c r="B40" s="180" t="s">
        <v>213</v>
      </c>
      <c r="C40" s="178" t="s">
        <v>13</v>
      </c>
      <c r="D40" s="178" t="s">
        <v>247</v>
      </c>
      <c r="E40" s="188" t="s">
        <v>385</v>
      </c>
      <c r="F40" s="180">
        <v>1.9</v>
      </c>
      <c r="G40" s="181">
        <v>498.99</v>
      </c>
      <c r="H40" s="181">
        <v>623.73</v>
      </c>
      <c r="I40" s="181">
        <v>1185.08</v>
      </c>
      <c r="J40" s="186">
        <v>9.8890911078455667E-3</v>
      </c>
      <c r="K40" s="184"/>
    </row>
    <row r="41" spans="1:11" ht="38.25">
      <c r="A41" s="178" t="s">
        <v>301</v>
      </c>
      <c r="B41" s="180" t="s">
        <v>214</v>
      </c>
      <c r="C41" s="178" t="s">
        <v>13</v>
      </c>
      <c r="D41" s="178" t="s">
        <v>248</v>
      </c>
      <c r="E41" s="188" t="s">
        <v>385</v>
      </c>
      <c r="F41" s="180">
        <v>1.5</v>
      </c>
      <c r="G41" s="181">
        <v>323.83</v>
      </c>
      <c r="H41" s="180">
        <v>404.78</v>
      </c>
      <c r="I41" s="181">
        <v>607.16999999999996</v>
      </c>
      <c r="J41" s="186">
        <v>5.0666279474386481E-3</v>
      </c>
      <c r="K41" s="184"/>
    </row>
    <row r="42" spans="1:11" s="184" customFormat="1">
      <c r="A42" s="177" t="s">
        <v>302</v>
      </c>
      <c r="B42" s="182"/>
      <c r="C42" s="177"/>
      <c r="D42" s="177" t="s">
        <v>249</v>
      </c>
      <c r="E42" s="189"/>
      <c r="F42" s="182"/>
      <c r="G42" s="183"/>
      <c r="H42" s="183"/>
      <c r="I42" s="183">
        <v>1015.2</v>
      </c>
      <c r="J42" s="185">
        <v>8.4715000613332595E-3</v>
      </c>
    </row>
    <row r="43" spans="1:11" ht="25.5">
      <c r="A43" s="178" t="s">
        <v>303</v>
      </c>
      <c r="B43" s="180" t="s">
        <v>163</v>
      </c>
      <c r="C43" s="178" t="s">
        <v>13</v>
      </c>
      <c r="D43" s="178" t="s">
        <v>151</v>
      </c>
      <c r="E43" s="188" t="s">
        <v>385</v>
      </c>
      <c r="F43" s="180">
        <v>20</v>
      </c>
      <c r="G43" s="178">
        <v>40.61</v>
      </c>
      <c r="H43" s="181">
        <v>50.76</v>
      </c>
      <c r="I43" s="181">
        <v>1015.2</v>
      </c>
      <c r="J43" s="186">
        <v>8.4715000613332595E-3</v>
      </c>
      <c r="K43" s="184"/>
    </row>
    <row r="44" spans="1:11" s="184" customFormat="1">
      <c r="A44" s="177" t="s">
        <v>197</v>
      </c>
      <c r="B44" s="182"/>
      <c r="C44" s="177"/>
      <c r="D44" s="177" t="s">
        <v>250</v>
      </c>
      <c r="E44" s="189"/>
      <c r="F44" s="182"/>
      <c r="G44" s="183"/>
      <c r="H44" s="183"/>
      <c r="I44" s="183">
        <v>52427.88</v>
      </c>
      <c r="J44" s="185">
        <v>0.43749289660714419</v>
      </c>
    </row>
    <row r="45" spans="1:11" s="184" customFormat="1" ht="18" customHeight="1">
      <c r="A45" s="177" t="s">
        <v>304</v>
      </c>
      <c r="B45" s="182"/>
      <c r="C45" s="177"/>
      <c r="D45" s="177" t="s">
        <v>251</v>
      </c>
      <c r="E45" s="189"/>
      <c r="F45" s="182"/>
      <c r="G45" s="183"/>
      <c r="H45" s="182"/>
      <c r="I45" s="183">
        <v>4584.49</v>
      </c>
      <c r="J45" s="185">
        <v>3.8256015874883489E-2</v>
      </c>
    </row>
    <row r="46" spans="1:11">
      <c r="A46" s="178" t="s">
        <v>305</v>
      </c>
      <c r="B46" s="180" t="s">
        <v>174</v>
      </c>
      <c r="C46" s="178" t="s">
        <v>13</v>
      </c>
      <c r="D46" s="178" t="s">
        <v>164</v>
      </c>
      <c r="E46" s="188" t="s">
        <v>386</v>
      </c>
      <c r="F46" s="180">
        <v>5.5</v>
      </c>
      <c r="G46" s="181">
        <v>37.11</v>
      </c>
      <c r="H46" s="181">
        <v>46.38</v>
      </c>
      <c r="I46" s="181">
        <v>255.09</v>
      </c>
      <c r="J46" s="186">
        <v>2.1286396282954112E-3</v>
      </c>
      <c r="K46" s="184"/>
    </row>
    <row r="47" spans="1:11">
      <c r="A47" s="178" t="s">
        <v>306</v>
      </c>
      <c r="B47" s="180" t="s">
        <v>153</v>
      </c>
      <c r="C47" s="178" t="s">
        <v>12</v>
      </c>
      <c r="D47" s="178" t="s">
        <v>369</v>
      </c>
      <c r="E47" s="188" t="s">
        <v>385</v>
      </c>
      <c r="F47" s="180">
        <v>20</v>
      </c>
      <c r="G47" s="181">
        <v>7.59</v>
      </c>
      <c r="H47" s="181">
        <v>9.48</v>
      </c>
      <c r="I47" s="181">
        <v>189.6</v>
      </c>
      <c r="J47" s="186">
        <v>1.5821477655917908E-3</v>
      </c>
      <c r="K47" s="184"/>
    </row>
    <row r="48" spans="1:11" ht="18" customHeight="1">
      <c r="A48" s="178" t="s">
        <v>307</v>
      </c>
      <c r="B48" s="180" t="s">
        <v>215</v>
      </c>
      <c r="C48" s="178" t="s">
        <v>12</v>
      </c>
      <c r="D48" s="178" t="s">
        <v>370</v>
      </c>
      <c r="E48" s="188" t="s">
        <v>385</v>
      </c>
      <c r="F48" s="180">
        <v>100</v>
      </c>
      <c r="G48" s="181">
        <v>6.45</v>
      </c>
      <c r="H48" s="181">
        <v>8.06</v>
      </c>
      <c r="I48" s="181">
        <v>806</v>
      </c>
      <c r="J48" s="186">
        <v>6.7257969360072969E-3</v>
      </c>
      <c r="K48" s="184"/>
    </row>
    <row r="49" spans="1:11">
      <c r="A49" s="178" t="s">
        <v>308</v>
      </c>
      <c r="B49" s="180" t="s">
        <v>174</v>
      </c>
      <c r="C49" s="178" t="s">
        <v>13</v>
      </c>
      <c r="D49" s="178" t="s">
        <v>164</v>
      </c>
      <c r="E49" s="188" t="s">
        <v>386</v>
      </c>
      <c r="F49" s="180">
        <v>49</v>
      </c>
      <c r="G49" s="181">
        <v>37.11</v>
      </c>
      <c r="H49" s="181">
        <v>46.38</v>
      </c>
      <c r="I49" s="181">
        <v>2272.62</v>
      </c>
      <c r="J49" s="186">
        <v>1.89642439611773E-2</v>
      </c>
      <c r="K49" s="184"/>
    </row>
    <row r="50" spans="1:11">
      <c r="A50" s="178" t="s">
        <v>309</v>
      </c>
      <c r="B50" s="180" t="s">
        <v>216</v>
      </c>
      <c r="C50" s="178" t="s">
        <v>13</v>
      </c>
      <c r="D50" s="178" t="s">
        <v>252</v>
      </c>
      <c r="E50" s="188" t="s">
        <v>385</v>
      </c>
      <c r="F50" s="180">
        <v>3.57</v>
      </c>
      <c r="G50" s="181">
        <v>14.12</v>
      </c>
      <c r="H50" s="181">
        <v>17.649999999999999</v>
      </c>
      <c r="I50" s="181">
        <v>63.01</v>
      </c>
      <c r="J50" s="186">
        <v>5.2579710290052083E-4</v>
      </c>
      <c r="K50" s="184"/>
    </row>
    <row r="51" spans="1:11">
      <c r="A51" s="178" t="s">
        <v>310</v>
      </c>
      <c r="B51" s="180" t="s">
        <v>217</v>
      </c>
      <c r="C51" s="178" t="s">
        <v>13</v>
      </c>
      <c r="D51" s="178" t="s">
        <v>253</v>
      </c>
      <c r="E51" s="188" t="s">
        <v>14</v>
      </c>
      <c r="F51" s="180">
        <v>2</v>
      </c>
      <c r="G51" s="181">
        <v>11.74</v>
      </c>
      <c r="H51" s="181">
        <v>14.67</v>
      </c>
      <c r="I51" s="181">
        <v>29.34</v>
      </c>
      <c r="J51" s="186">
        <v>2.4483235992860309E-4</v>
      </c>
      <c r="K51" s="184"/>
    </row>
    <row r="52" spans="1:11">
      <c r="A52" s="178" t="s">
        <v>311</v>
      </c>
      <c r="B52" s="180" t="s">
        <v>218</v>
      </c>
      <c r="C52" s="178" t="s">
        <v>13</v>
      </c>
      <c r="D52" s="178" t="s">
        <v>254</v>
      </c>
      <c r="E52" s="188" t="s">
        <v>385</v>
      </c>
      <c r="F52" s="180">
        <v>30</v>
      </c>
      <c r="G52" s="181">
        <v>8.4700000000000006</v>
      </c>
      <c r="H52" s="181">
        <v>10.58</v>
      </c>
      <c r="I52" s="181">
        <v>317.39999999999998</v>
      </c>
      <c r="J52" s="186">
        <v>2.6485954683482826E-3</v>
      </c>
      <c r="K52" s="184"/>
    </row>
    <row r="53" spans="1:11">
      <c r="A53" s="178" t="s">
        <v>312</v>
      </c>
      <c r="B53" s="180" t="s">
        <v>201</v>
      </c>
      <c r="C53" s="178" t="s">
        <v>13</v>
      </c>
      <c r="D53" s="178" t="s">
        <v>235</v>
      </c>
      <c r="E53" s="188" t="s">
        <v>385</v>
      </c>
      <c r="F53" s="180">
        <v>40.1</v>
      </c>
      <c r="G53" s="181">
        <v>10.96</v>
      </c>
      <c r="H53" s="181">
        <v>13.7</v>
      </c>
      <c r="I53" s="181">
        <v>549.37</v>
      </c>
      <c r="J53" s="186">
        <v>4.584306529447058E-3</v>
      </c>
      <c r="K53" s="184"/>
    </row>
    <row r="54" spans="1:11" s="184" customFormat="1">
      <c r="A54" s="178" t="s">
        <v>312</v>
      </c>
      <c r="B54" s="180" t="s">
        <v>219</v>
      </c>
      <c r="C54" s="178" t="s">
        <v>173</v>
      </c>
      <c r="D54" s="178" t="s">
        <v>255</v>
      </c>
      <c r="E54" s="188" t="s">
        <v>385</v>
      </c>
      <c r="F54" s="180">
        <v>6</v>
      </c>
      <c r="G54" s="181">
        <v>13.61</v>
      </c>
      <c r="H54" s="181">
        <v>17.010000000000002</v>
      </c>
      <c r="I54" s="181">
        <v>102.06</v>
      </c>
      <c r="J54" s="186">
        <v>8.516561231872267E-4</v>
      </c>
    </row>
    <row r="55" spans="1:11" s="184" customFormat="1">
      <c r="A55" s="177" t="s">
        <v>313</v>
      </c>
      <c r="B55" s="182"/>
      <c r="C55" s="177"/>
      <c r="D55" s="177" t="s">
        <v>256</v>
      </c>
      <c r="E55" s="189"/>
      <c r="F55" s="182"/>
      <c r="G55" s="183"/>
      <c r="H55" s="183"/>
      <c r="I55" s="183">
        <v>5696.95</v>
      </c>
      <c r="J55" s="185">
        <v>4.7539117685591527E-2</v>
      </c>
    </row>
    <row r="56" spans="1:11">
      <c r="A56" s="178" t="s">
        <v>314</v>
      </c>
      <c r="B56" s="180"/>
      <c r="C56" s="178"/>
      <c r="D56" s="178" t="s">
        <v>257</v>
      </c>
      <c r="E56" s="188"/>
      <c r="F56" s="180"/>
      <c r="G56" s="181"/>
      <c r="H56" s="181"/>
      <c r="I56" s="181">
        <v>2786.35</v>
      </c>
      <c r="J56" s="186">
        <v>2.3251146765066913E-2</v>
      </c>
      <c r="K56" s="184"/>
    </row>
    <row r="57" spans="1:11" ht="25.5">
      <c r="A57" s="178" t="s">
        <v>315</v>
      </c>
      <c r="B57" s="180" t="s">
        <v>220</v>
      </c>
      <c r="C57" s="178" t="s">
        <v>13</v>
      </c>
      <c r="D57" s="178" t="s">
        <v>258</v>
      </c>
      <c r="E57" s="188" t="s">
        <v>259</v>
      </c>
      <c r="F57" s="180">
        <v>82</v>
      </c>
      <c r="G57" s="181">
        <v>15.06</v>
      </c>
      <c r="H57" s="181">
        <v>18.82</v>
      </c>
      <c r="I57" s="181">
        <v>1543.24</v>
      </c>
      <c r="J57" s="186">
        <v>1.2877814967151241E-2</v>
      </c>
      <c r="K57" s="184"/>
    </row>
    <row r="58" spans="1:11" ht="25.5">
      <c r="A58" s="178" t="s">
        <v>316</v>
      </c>
      <c r="B58" s="180" t="s">
        <v>221</v>
      </c>
      <c r="C58" s="178" t="s">
        <v>13</v>
      </c>
      <c r="D58" s="178" t="s">
        <v>260</v>
      </c>
      <c r="E58" s="188" t="s">
        <v>385</v>
      </c>
      <c r="F58" s="180">
        <v>12.48</v>
      </c>
      <c r="G58" s="181">
        <v>54.49</v>
      </c>
      <c r="H58" s="181">
        <v>68.11</v>
      </c>
      <c r="I58" s="181">
        <v>850.01</v>
      </c>
      <c r="J58" s="186">
        <v>7.0930454759002013E-3</v>
      </c>
      <c r="K58" s="184"/>
    </row>
    <row r="59" spans="1:11">
      <c r="A59" s="178" t="s">
        <v>317</v>
      </c>
      <c r="B59" s="180" t="s">
        <v>222</v>
      </c>
      <c r="C59" s="178" t="s">
        <v>13</v>
      </c>
      <c r="D59" s="178" t="s">
        <v>261</v>
      </c>
      <c r="E59" s="188" t="s">
        <v>386</v>
      </c>
      <c r="F59" s="180">
        <v>0.6</v>
      </c>
      <c r="G59" s="181">
        <v>428.85</v>
      </c>
      <c r="H59" s="181">
        <v>536.05999999999995</v>
      </c>
      <c r="I59" s="181">
        <v>321.63</v>
      </c>
      <c r="J59" s="186">
        <v>2.6838933852705049E-3</v>
      </c>
      <c r="K59" s="184"/>
    </row>
    <row r="60" spans="1:11">
      <c r="A60" s="178" t="s">
        <v>318</v>
      </c>
      <c r="B60" s="180" t="s">
        <v>223</v>
      </c>
      <c r="C60" s="178" t="s">
        <v>13</v>
      </c>
      <c r="D60" s="178" t="s">
        <v>262</v>
      </c>
      <c r="E60" s="188" t="s">
        <v>386</v>
      </c>
      <c r="F60" s="180">
        <v>0.6</v>
      </c>
      <c r="G60" s="181">
        <v>95.3</v>
      </c>
      <c r="H60" s="181">
        <v>119.12</v>
      </c>
      <c r="I60" s="181">
        <v>71.47</v>
      </c>
      <c r="J60" s="186">
        <v>5.9639293674496464E-4</v>
      </c>
      <c r="K60" s="184"/>
    </row>
    <row r="61" spans="1:11">
      <c r="A61" s="178" t="s">
        <v>319</v>
      </c>
      <c r="B61" s="180"/>
      <c r="C61" s="178"/>
      <c r="D61" s="178" t="s">
        <v>263</v>
      </c>
      <c r="E61" s="188"/>
      <c r="F61" s="180"/>
      <c r="G61" s="181"/>
      <c r="H61" s="181"/>
      <c r="I61" s="181">
        <v>2910.6</v>
      </c>
      <c r="J61" s="186">
        <v>2.4287970920524614E-2</v>
      </c>
      <c r="K61" s="184"/>
    </row>
    <row r="62" spans="1:11" ht="25.5">
      <c r="A62" s="178" t="s">
        <v>320</v>
      </c>
      <c r="B62" s="180" t="s">
        <v>220</v>
      </c>
      <c r="C62" s="178" t="s">
        <v>13</v>
      </c>
      <c r="D62" s="178" t="s">
        <v>258</v>
      </c>
      <c r="E62" s="188" t="s">
        <v>259</v>
      </c>
      <c r="F62" s="180">
        <v>78.62</v>
      </c>
      <c r="G62" s="181">
        <v>15.06</v>
      </c>
      <c r="H62" s="181">
        <v>18.82</v>
      </c>
      <c r="I62" s="181">
        <v>1479.62</v>
      </c>
      <c r="J62" s="186">
        <v>1.2346927620912055E-2</v>
      </c>
      <c r="K62" s="184"/>
    </row>
    <row r="63" spans="1:11" ht="38.25" customHeight="1">
      <c r="A63" s="178" t="s">
        <v>321</v>
      </c>
      <c r="B63" s="180" t="s">
        <v>221</v>
      </c>
      <c r="C63" s="178" t="s">
        <v>13</v>
      </c>
      <c r="D63" s="178" t="s">
        <v>260</v>
      </c>
      <c r="E63" s="188" t="s">
        <v>385</v>
      </c>
      <c r="F63" s="180">
        <v>12.98</v>
      </c>
      <c r="G63" s="181">
        <v>54.49</v>
      </c>
      <c r="H63" s="181">
        <v>68.11</v>
      </c>
      <c r="I63" s="181">
        <v>884.06</v>
      </c>
      <c r="J63" s="186">
        <v>7.3771811901322711E-3</v>
      </c>
      <c r="K63" s="184"/>
    </row>
    <row r="64" spans="1:11" ht="38.25" customHeight="1">
      <c r="A64" s="178" t="s">
        <v>322</v>
      </c>
      <c r="B64" s="180" t="s">
        <v>224</v>
      </c>
      <c r="C64" s="178" t="s">
        <v>13</v>
      </c>
      <c r="D64" s="178" t="s">
        <v>264</v>
      </c>
      <c r="E64" s="188" t="s">
        <v>386</v>
      </c>
      <c r="F64" s="180">
        <v>0.88</v>
      </c>
      <c r="G64" s="178">
        <v>410.58</v>
      </c>
      <c r="H64" s="181">
        <v>513.22</v>
      </c>
      <c r="I64" s="181">
        <v>451.63</v>
      </c>
      <c r="J64" s="186">
        <v>3.7686993426910365E-3</v>
      </c>
      <c r="K64" s="184"/>
    </row>
    <row r="65" spans="1:11" s="184" customFormat="1" ht="38.25" customHeight="1">
      <c r="A65" s="178" t="s">
        <v>323</v>
      </c>
      <c r="B65" s="180" t="s">
        <v>223</v>
      </c>
      <c r="C65" s="178" t="s">
        <v>13</v>
      </c>
      <c r="D65" s="178" t="s">
        <v>262</v>
      </c>
      <c r="E65" s="188" t="s">
        <v>386</v>
      </c>
      <c r="F65" s="180">
        <v>0.8</v>
      </c>
      <c r="G65" s="181">
        <v>95.3</v>
      </c>
      <c r="H65" s="181">
        <v>119.12</v>
      </c>
      <c r="I65" s="181">
        <v>95.29</v>
      </c>
      <c r="J65" s="186">
        <v>7.9516276678924969E-4</v>
      </c>
    </row>
    <row r="66" spans="1:11" s="184" customFormat="1">
      <c r="A66" s="177" t="s">
        <v>324</v>
      </c>
      <c r="B66" s="182"/>
      <c r="C66" s="177"/>
      <c r="D66" s="177" t="s">
        <v>265</v>
      </c>
      <c r="E66" s="189"/>
      <c r="F66" s="182"/>
      <c r="G66" s="183"/>
      <c r="H66" s="182"/>
      <c r="I66" s="183">
        <v>7039.81</v>
      </c>
      <c r="J66" s="185">
        <v>5.874482943929718E-2</v>
      </c>
    </row>
    <row r="67" spans="1:11" ht="38.25">
      <c r="A67" s="178" t="s">
        <v>325</v>
      </c>
      <c r="B67" s="180" t="s">
        <v>383</v>
      </c>
      <c r="C67" s="178" t="s">
        <v>13</v>
      </c>
      <c r="D67" s="178" t="s">
        <v>367</v>
      </c>
      <c r="E67" s="188" t="s">
        <v>385</v>
      </c>
      <c r="F67" s="180">
        <v>43</v>
      </c>
      <c r="G67" s="181">
        <v>42.77</v>
      </c>
      <c r="H67" s="181">
        <v>53.46</v>
      </c>
      <c r="I67" s="181">
        <v>2298.7800000000002</v>
      </c>
      <c r="J67" s="186">
        <v>1.9182540298455154E-2</v>
      </c>
      <c r="K67" s="184"/>
    </row>
    <row r="68" spans="1:11" ht="25.5">
      <c r="A68" s="178" t="s">
        <v>326</v>
      </c>
      <c r="B68" s="180" t="s">
        <v>161</v>
      </c>
      <c r="C68" s="178" t="s">
        <v>13</v>
      </c>
      <c r="D68" s="178" t="s">
        <v>150</v>
      </c>
      <c r="E68" s="188" t="s">
        <v>385</v>
      </c>
      <c r="F68" s="180">
        <v>83</v>
      </c>
      <c r="G68" s="181">
        <v>3.5</v>
      </c>
      <c r="H68" s="181">
        <v>4.37</v>
      </c>
      <c r="I68" s="181">
        <v>362.71</v>
      </c>
      <c r="J68" s="186">
        <v>3.0266920678153927E-3</v>
      </c>
      <c r="K68" s="184"/>
    </row>
    <row r="69" spans="1:11">
      <c r="A69" s="178" t="s">
        <v>327</v>
      </c>
      <c r="B69" s="180" t="s">
        <v>162</v>
      </c>
      <c r="C69" s="178" t="s">
        <v>12</v>
      </c>
      <c r="D69" s="178" t="s">
        <v>371</v>
      </c>
      <c r="E69" s="188" t="s">
        <v>385</v>
      </c>
      <c r="F69" s="180">
        <v>83</v>
      </c>
      <c r="G69" s="181">
        <v>26.55</v>
      </c>
      <c r="H69" s="181">
        <v>33.18</v>
      </c>
      <c r="I69" s="181">
        <v>2753.94</v>
      </c>
      <c r="J69" s="186">
        <v>2.2980696295220763E-2</v>
      </c>
      <c r="K69" s="184"/>
    </row>
    <row r="70" spans="1:11" s="184" customFormat="1" ht="25.5">
      <c r="A70" s="178" t="s">
        <v>328</v>
      </c>
      <c r="B70" s="180" t="s">
        <v>225</v>
      </c>
      <c r="C70" s="178" t="s">
        <v>13</v>
      </c>
      <c r="D70" s="178" t="s">
        <v>266</v>
      </c>
      <c r="E70" s="188" t="s">
        <v>386</v>
      </c>
      <c r="F70" s="180">
        <v>0.6</v>
      </c>
      <c r="G70" s="181">
        <v>2165.84</v>
      </c>
      <c r="H70" s="181">
        <v>2707.3</v>
      </c>
      <c r="I70" s="181">
        <v>1624.38</v>
      </c>
      <c r="J70" s="186">
        <v>1.3554900777805872E-2</v>
      </c>
    </row>
    <row r="71" spans="1:11" s="184" customFormat="1">
      <c r="A71" s="177" t="s">
        <v>329</v>
      </c>
      <c r="B71" s="182"/>
      <c r="C71" s="177"/>
      <c r="D71" s="177" t="s">
        <v>21</v>
      </c>
      <c r="E71" s="189"/>
      <c r="F71" s="182"/>
      <c r="G71" s="183"/>
      <c r="H71" s="183"/>
      <c r="I71" s="183">
        <v>11637.04</v>
      </c>
      <c r="J71" s="185">
        <v>9.7107156298007882E-2</v>
      </c>
    </row>
    <row r="72" spans="1:11">
      <c r="A72" s="178" t="s">
        <v>330</v>
      </c>
      <c r="B72" s="180" t="s">
        <v>24</v>
      </c>
      <c r="C72" s="178" t="s">
        <v>13</v>
      </c>
      <c r="D72" s="178" t="s">
        <v>25</v>
      </c>
      <c r="E72" s="188" t="s">
        <v>385</v>
      </c>
      <c r="F72" s="180">
        <v>91</v>
      </c>
      <c r="G72" s="178">
        <v>1.81</v>
      </c>
      <c r="H72" s="181">
        <v>2.2599999999999998</v>
      </c>
      <c r="I72" s="181">
        <v>205.66</v>
      </c>
      <c r="J72" s="186">
        <v>1.7161630246392812E-3</v>
      </c>
      <c r="K72" s="184"/>
    </row>
    <row r="73" spans="1:11">
      <c r="A73" s="178" t="s">
        <v>331</v>
      </c>
      <c r="B73" s="180" t="s">
        <v>155</v>
      </c>
      <c r="C73" s="178" t="s">
        <v>13</v>
      </c>
      <c r="D73" s="178" t="s">
        <v>267</v>
      </c>
      <c r="E73" s="188" t="s">
        <v>385</v>
      </c>
      <c r="F73" s="180">
        <v>91</v>
      </c>
      <c r="G73" s="178">
        <v>18.86</v>
      </c>
      <c r="H73" s="181">
        <v>23.57</v>
      </c>
      <c r="I73" s="181">
        <v>2144.87</v>
      </c>
      <c r="J73" s="186">
        <v>1.7898213491481352E-2</v>
      </c>
      <c r="K73" s="184"/>
    </row>
    <row r="74" spans="1:11">
      <c r="A74" s="178" t="s">
        <v>332</v>
      </c>
      <c r="B74" s="180" t="s">
        <v>22</v>
      </c>
      <c r="C74" s="178" t="s">
        <v>13</v>
      </c>
      <c r="D74" s="178" t="s">
        <v>23</v>
      </c>
      <c r="E74" s="188" t="s">
        <v>385</v>
      </c>
      <c r="F74" s="180">
        <v>393</v>
      </c>
      <c r="G74" s="181">
        <v>12.01</v>
      </c>
      <c r="H74" s="180">
        <v>15.01</v>
      </c>
      <c r="I74" s="181">
        <v>5898.93</v>
      </c>
      <c r="J74" s="186">
        <v>4.922457235697459E-2</v>
      </c>
      <c r="K74" s="184"/>
    </row>
    <row r="75" spans="1:11">
      <c r="A75" s="178" t="s">
        <v>333</v>
      </c>
      <c r="B75" s="180" t="s">
        <v>27</v>
      </c>
      <c r="C75" s="178" t="s">
        <v>13</v>
      </c>
      <c r="D75" s="178" t="s">
        <v>28</v>
      </c>
      <c r="E75" s="188" t="s">
        <v>385</v>
      </c>
      <c r="F75" s="180">
        <v>158</v>
      </c>
      <c r="G75" s="181">
        <v>13.05</v>
      </c>
      <c r="H75" s="180">
        <v>16.309999999999999</v>
      </c>
      <c r="I75" s="181">
        <v>2576.98</v>
      </c>
      <c r="J75" s="186">
        <v>2.150402504733509E-2</v>
      </c>
      <c r="K75" s="184"/>
    </row>
    <row r="76" spans="1:11" s="184" customFormat="1">
      <c r="A76" s="178" t="s">
        <v>334</v>
      </c>
      <c r="B76" s="180" t="s">
        <v>188</v>
      </c>
      <c r="C76" s="178" t="s">
        <v>12</v>
      </c>
      <c r="D76" s="178" t="s">
        <v>372</v>
      </c>
      <c r="E76" s="188" t="s">
        <v>385</v>
      </c>
      <c r="F76" s="180">
        <v>42</v>
      </c>
      <c r="G76" s="181">
        <v>15.44</v>
      </c>
      <c r="H76" s="181">
        <v>19.3</v>
      </c>
      <c r="I76" s="181">
        <v>810.6</v>
      </c>
      <c r="J76" s="186">
        <v>6.7641823775775618E-3</v>
      </c>
    </row>
    <row r="77" spans="1:11" s="184" customFormat="1">
      <c r="A77" s="177" t="s">
        <v>335</v>
      </c>
      <c r="B77" s="182"/>
      <c r="C77" s="177"/>
      <c r="D77" s="177" t="s">
        <v>268</v>
      </c>
      <c r="E77" s="189"/>
      <c r="F77" s="182"/>
      <c r="G77" s="177"/>
      <c r="H77" s="183"/>
      <c r="I77" s="183">
        <v>9684.2000000000007</v>
      </c>
      <c r="J77" s="185">
        <v>8.0811368098860872E-2</v>
      </c>
    </row>
    <row r="78" spans="1:11">
      <c r="A78" s="178" t="s">
        <v>336</v>
      </c>
      <c r="B78" s="180" t="s">
        <v>154</v>
      </c>
      <c r="C78" s="178" t="s">
        <v>12</v>
      </c>
      <c r="D78" s="178" t="s">
        <v>368</v>
      </c>
      <c r="E78" s="188" t="s">
        <v>385</v>
      </c>
      <c r="F78" s="180">
        <v>20</v>
      </c>
      <c r="G78" s="181">
        <v>53.17</v>
      </c>
      <c r="H78" s="181">
        <v>66.459999999999994</v>
      </c>
      <c r="I78" s="181">
        <v>1329.2</v>
      </c>
      <c r="J78" s="186">
        <v>1.109172368156439E-2</v>
      </c>
      <c r="K78" s="184"/>
    </row>
    <row r="79" spans="1:11" ht="25.5">
      <c r="A79" s="178" t="s">
        <v>337</v>
      </c>
      <c r="B79" s="180" t="s">
        <v>226</v>
      </c>
      <c r="C79" s="178" t="s">
        <v>13</v>
      </c>
      <c r="D79" s="178" t="s">
        <v>269</v>
      </c>
      <c r="E79" s="188" t="s">
        <v>19</v>
      </c>
      <c r="F79" s="180">
        <v>20</v>
      </c>
      <c r="G79" s="181">
        <v>44.92</v>
      </c>
      <c r="H79" s="180">
        <v>56.15</v>
      </c>
      <c r="I79" s="181">
        <v>1123</v>
      </c>
      <c r="J79" s="186">
        <v>9.3710545398712087E-3</v>
      </c>
      <c r="K79" s="184"/>
    </row>
    <row r="80" spans="1:11" s="184" customFormat="1" ht="25.5">
      <c r="A80" s="178" t="s">
        <v>381</v>
      </c>
      <c r="B80" s="180" t="s">
        <v>384</v>
      </c>
      <c r="C80" s="178" t="s">
        <v>12</v>
      </c>
      <c r="D80" s="178" t="s">
        <v>373</v>
      </c>
      <c r="E80" s="188" t="s">
        <v>385</v>
      </c>
      <c r="F80" s="180">
        <v>100</v>
      </c>
      <c r="G80" s="181">
        <v>57.86</v>
      </c>
      <c r="H80" s="181">
        <v>72.319999999999993</v>
      </c>
      <c r="I80" s="181">
        <v>7232</v>
      </c>
      <c r="J80" s="186">
        <v>6.0348589877425272E-2</v>
      </c>
    </row>
    <row r="81" spans="1:11" s="184" customFormat="1">
      <c r="A81" s="177" t="s">
        <v>338</v>
      </c>
      <c r="B81" s="182"/>
      <c r="C81" s="177"/>
      <c r="D81" s="177" t="s">
        <v>270</v>
      </c>
      <c r="E81" s="189"/>
      <c r="F81" s="182"/>
      <c r="G81" s="183"/>
      <c r="H81" s="183"/>
      <c r="I81" s="183">
        <v>13022.79</v>
      </c>
      <c r="J81" s="185">
        <v>0.10867077057105021</v>
      </c>
    </row>
    <row r="82" spans="1:11">
      <c r="A82" s="178" t="s">
        <v>339</v>
      </c>
      <c r="B82" s="180" t="s">
        <v>175</v>
      </c>
      <c r="C82" s="178" t="s">
        <v>13</v>
      </c>
      <c r="D82" s="178" t="s">
        <v>165</v>
      </c>
      <c r="E82" s="188" t="s">
        <v>19</v>
      </c>
      <c r="F82" s="180">
        <v>40</v>
      </c>
      <c r="G82" s="178">
        <v>1.7</v>
      </c>
      <c r="H82" s="181">
        <v>2.12</v>
      </c>
      <c r="I82" s="181">
        <v>84.8</v>
      </c>
      <c r="J82" s="186">
        <v>7.0762727068662378E-4</v>
      </c>
      <c r="K82" s="184"/>
    </row>
    <row r="83" spans="1:11" ht="25.5">
      <c r="A83" s="178" t="s">
        <v>340</v>
      </c>
      <c r="B83" s="180" t="s">
        <v>156</v>
      </c>
      <c r="C83" s="178" t="s">
        <v>13</v>
      </c>
      <c r="D83" s="178" t="s">
        <v>146</v>
      </c>
      <c r="E83" s="188" t="s">
        <v>19</v>
      </c>
      <c r="F83" s="180">
        <v>200</v>
      </c>
      <c r="G83" s="181">
        <v>5.25</v>
      </c>
      <c r="H83" s="181">
        <v>6.56</v>
      </c>
      <c r="I83" s="181">
        <v>1312</v>
      </c>
      <c r="J83" s="186">
        <v>1.0948195508736443E-2</v>
      </c>
      <c r="K83" s="184"/>
    </row>
    <row r="84" spans="1:11">
      <c r="A84" s="178" t="s">
        <v>341</v>
      </c>
      <c r="B84" s="180" t="s">
        <v>157</v>
      </c>
      <c r="C84" s="178" t="s">
        <v>13</v>
      </c>
      <c r="D84" s="178" t="s">
        <v>147</v>
      </c>
      <c r="E84" s="188" t="s">
        <v>19</v>
      </c>
      <c r="F84" s="180">
        <v>80</v>
      </c>
      <c r="G84" s="181">
        <v>9.35</v>
      </c>
      <c r="H84" s="180">
        <v>11.68</v>
      </c>
      <c r="I84" s="181">
        <v>934.4</v>
      </c>
      <c r="J84" s="186">
        <v>7.797251435490345E-3</v>
      </c>
      <c r="K84" s="184"/>
    </row>
    <row r="85" spans="1:11">
      <c r="A85" s="178" t="s">
        <v>342</v>
      </c>
      <c r="B85" s="180" t="s">
        <v>176</v>
      </c>
      <c r="C85" s="178" t="s">
        <v>12</v>
      </c>
      <c r="D85" s="178" t="s">
        <v>374</v>
      </c>
      <c r="E85" s="188" t="s">
        <v>387</v>
      </c>
      <c r="F85" s="180">
        <v>3</v>
      </c>
      <c r="G85" s="181">
        <v>277.08999999999997</v>
      </c>
      <c r="H85" s="181">
        <v>346.36</v>
      </c>
      <c r="I85" s="181">
        <v>1039.08</v>
      </c>
      <c r="J85" s="186">
        <v>8.6707705710502014E-3</v>
      </c>
      <c r="K85" s="184"/>
    </row>
    <row r="86" spans="1:11">
      <c r="A86" s="178" t="s">
        <v>343</v>
      </c>
      <c r="B86" s="180" t="s">
        <v>177</v>
      </c>
      <c r="C86" s="178" t="s">
        <v>173</v>
      </c>
      <c r="D86" s="178" t="s">
        <v>375</v>
      </c>
      <c r="E86" s="188" t="s">
        <v>14</v>
      </c>
      <c r="F86" s="180">
        <v>5</v>
      </c>
      <c r="G86" s="181">
        <v>20.41</v>
      </c>
      <c r="H86" s="181">
        <v>25.51</v>
      </c>
      <c r="I86" s="181">
        <v>127.55</v>
      </c>
      <c r="J86" s="186">
        <v>1.0643615374537601E-3</v>
      </c>
      <c r="K86" s="184"/>
    </row>
    <row r="87" spans="1:11">
      <c r="A87" s="178" t="s">
        <v>344</v>
      </c>
      <c r="B87" s="180" t="s">
        <v>178</v>
      </c>
      <c r="C87" s="178" t="s">
        <v>13</v>
      </c>
      <c r="D87" s="178" t="s">
        <v>166</v>
      </c>
      <c r="E87" s="188" t="s">
        <v>19</v>
      </c>
      <c r="F87" s="180">
        <v>15</v>
      </c>
      <c r="G87" s="178">
        <v>13.26</v>
      </c>
      <c r="H87" s="181">
        <v>16.57</v>
      </c>
      <c r="I87" s="181">
        <v>248.55</v>
      </c>
      <c r="J87" s="186">
        <v>2.0740655439759476E-3</v>
      </c>
      <c r="K87" s="184"/>
    </row>
    <row r="88" spans="1:11" ht="25.5">
      <c r="A88" s="178" t="s">
        <v>345</v>
      </c>
      <c r="B88" s="180" t="s">
        <v>180</v>
      </c>
      <c r="C88" s="178" t="s">
        <v>13</v>
      </c>
      <c r="D88" s="178" t="s">
        <v>167</v>
      </c>
      <c r="E88" s="188" t="s">
        <v>14</v>
      </c>
      <c r="F88" s="180">
        <v>2</v>
      </c>
      <c r="G88" s="181">
        <v>202.41</v>
      </c>
      <c r="H88" s="181">
        <v>253.01</v>
      </c>
      <c r="I88" s="181">
        <v>506.02</v>
      </c>
      <c r="J88" s="186">
        <v>4.2225654659533646E-3</v>
      </c>
      <c r="K88" s="184"/>
    </row>
    <row r="89" spans="1:11" ht="25.5">
      <c r="A89" s="178" t="s">
        <v>346</v>
      </c>
      <c r="B89" s="180" t="s">
        <v>181</v>
      </c>
      <c r="C89" s="178" t="s">
        <v>13</v>
      </c>
      <c r="D89" s="178" t="s">
        <v>168</v>
      </c>
      <c r="E89" s="188" t="s">
        <v>14</v>
      </c>
      <c r="F89" s="180">
        <v>2</v>
      </c>
      <c r="G89" s="181">
        <v>142.79</v>
      </c>
      <c r="H89" s="180">
        <v>178.48</v>
      </c>
      <c r="I89" s="181">
        <v>356.96</v>
      </c>
      <c r="J89" s="186">
        <v>2.9787102658525616E-3</v>
      </c>
      <c r="K89" s="184"/>
    </row>
    <row r="90" spans="1:11" ht="38.25">
      <c r="A90" s="178" t="s">
        <v>347</v>
      </c>
      <c r="B90" s="180" t="s">
        <v>182</v>
      </c>
      <c r="C90" s="178" t="s">
        <v>13</v>
      </c>
      <c r="D90" s="178" t="s">
        <v>169</v>
      </c>
      <c r="E90" s="188" t="s">
        <v>14</v>
      </c>
      <c r="F90" s="180">
        <v>1</v>
      </c>
      <c r="G90" s="181">
        <v>499.98</v>
      </c>
      <c r="H90" s="181">
        <v>624.97</v>
      </c>
      <c r="I90" s="181">
        <v>624.97</v>
      </c>
      <c r="J90" s="186">
        <v>5.2151629169931513E-3</v>
      </c>
      <c r="K90" s="184"/>
    </row>
    <row r="91" spans="1:11">
      <c r="A91" s="178" t="s">
        <v>348</v>
      </c>
      <c r="B91" s="180" t="s">
        <v>183</v>
      </c>
      <c r="C91" s="178" t="s">
        <v>13</v>
      </c>
      <c r="D91" s="178" t="s">
        <v>170</v>
      </c>
      <c r="E91" s="188" t="s">
        <v>14</v>
      </c>
      <c r="F91" s="180">
        <v>1</v>
      </c>
      <c r="G91" s="181">
        <v>22.7</v>
      </c>
      <c r="H91" s="181">
        <v>28.37</v>
      </c>
      <c r="I91" s="181">
        <v>28.37</v>
      </c>
      <c r="J91" s="186">
        <v>2.3673803855400372E-4</v>
      </c>
      <c r="K91" s="184"/>
    </row>
    <row r="92" spans="1:11" ht="25.5">
      <c r="A92" s="178" t="s">
        <v>349</v>
      </c>
      <c r="B92" s="180" t="s">
        <v>184</v>
      </c>
      <c r="C92" s="178" t="s">
        <v>13</v>
      </c>
      <c r="D92" s="178" t="s">
        <v>171</v>
      </c>
      <c r="E92" s="188" t="s">
        <v>19</v>
      </c>
      <c r="F92" s="180">
        <v>12</v>
      </c>
      <c r="G92" s="181">
        <v>10.62</v>
      </c>
      <c r="H92" s="181">
        <v>13.27</v>
      </c>
      <c r="I92" s="181">
        <v>159.24</v>
      </c>
      <c r="J92" s="186">
        <v>1.328803851228042E-3</v>
      </c>
      <c r="K92" s="184"/>
    </row>
    <row r="93" spans="1:11">
      <c r="A93" s="178" t="s">
        <v>350</v>
      </c>
      <c r="B93" s="180" t="s">
        <v>185</v>
      </c>
      <c r="C93" s="178" t="s">
        <v>13</v>
      </c>
      <c r="D93" s="178" t="s">
        <v>271</v>
      </c>
      <c r="E93" s="188" t="s">
        <v>14</v>
      </c>
      <c r="F93" s="180">
        <v>6</v>
      </c>
      <c r="G93" s="181">
        <v>10.029999999999999</v>
      </c>
      <c r="H93" s="181">
        <v>12.53</v>
      </c>
      <c r="I93" s="181">
        <v>75.180000000000007</v>
      </c>
      <c r="J93" s="186">
        <v>6.2735162983750437E-4</v>
      </c>
      <c r="K93" s="184"/>
    </row>
    <row r="94" spans="1:11">
      <c r="A94" s="178" t="s">
        <v>351</v>
      </c>
      <c r="B94" s="180" t="s">
        <v>186</v>
      </c>
      <c r="C94" s="178" t="s">
        <v>13</v>
      </c>
      <c r="D94" s="178" t="s">
        <v>272</v>
      </c>
      <c r="E94" s="188" t="s">
        <v>14</v>
      </c>
      <c r="F94" s="180">
        <v>3</v>
      </c>
      <c r="G94" s="181">
        <v>11.84</v>
      </c>
      <c r="H94" s="181">
        <v>14.8</v>
      </c>
      <c r="I94" s="181">
        <v>44.4</v>
      </c>
      <c r="J94" s="186">
        <v>3.7050295776516621E-4</v>
      </c>
      <c r="K94" s="184"/>
    </row>
    <row r="95" spans="1:11">
      <c r="A95" s="178" t="s">
        <v>352</v>
      </c>
      <c r="B95" s="180" t="s">
        <v>187</v>
      </c>
      <c r="C95" s="178" t="s">
        <v>13</v>
      </c>
      <c r="D95" s="178" t="s">
        <v>273</v>
      </c>
      <c r="E95" s="188" t="s">
        <v>14</v>
      </c>
      <c r="F95" s="180">
        <v>1</v>
      </c>
      <c r="G95" s="181">
        <v>19.18</v>
      </c>
      <c r="H95" s="181">
        <v>23.97</v>
      </c>
      <c r="I95" s="181">
        <v>23.97</v>
      </c>
      <c r="J95" s="186">
        <v>2.0002152922592419E-4</v>
      </c>
      <c r="K95" s="184"/>
    </row>
    <row r="96" spans="1:11">
      <c r="A96" s="178" t="s">
        <v>353</v>
      </c>
      <c r="B96" s="180" t="s">
        <v>158</v>
      </c>
      <c r="C96" s="178" t="s">
        <v>13</v>
      </c>
      <c r="D96" s="178" t="s">
        <v>148</v>
      </c>
      <c r="E96" s="188" t="s">
        <v>14</v>
      </c>
      <c r="F96" s="180">
        <v>3</v>
      </c>
      <c r="G96" s="181">
        <v>51.62</v>
      </c>
      <c r="H96" s="181">
        <v>64.52</v>
      </c>
      <c r="I96" s="181">
        <v>193.56</v>
      </c>
      <c r="J96" s="186">
        <v>1.6151926239870624E-3</v>
      </c>
      <c r="K96" s="184"/>
    </row>
    <row r="97" spans="1:11">
      <c r="A97" s="178" t="s">
        <v>354</v>
      </c>
      <c r="B97" s="180" t="s">
        <v>131</v>
      </c>
      <c r="C97" s="178" t="s">
        <v>13</v>
      </c>
      <c r="D97" s="178" t="s">
        <v>132</v>
      </c>
      <c r="E97" s="188" t="s">
        <v>19</v>
      </c>
      <c r="F97" s="180">
        <v>10</v>
      </c>
      <c r="G97" s="181">
        <v>56.09</v>
      </c>
      <c r="H97" s="181">
        <v>70.11</v>
      </c>
      <c r="I97" s="181">
        <v>701.1</v>
      </c>
      <c r="J97" s="186">
        <v>5.8504419749810365E-3</v>
      </c>
      <c r="K97" s="184"/>
    </row>
    <row r="98" spans="1:11">
      <c r="A98" s="178" t="s">
        <v>355</v>
      </c>
      <c r="B98" s="180" t="s">
        <v>159</v>
      </c>
      <c r="C98" s="178" t="s">
        <v>13</v>
      </c>
      <c r="D98" s="178" t="s">
        <v>149</v>
      </c>
      <c r="E98" s="188" t="s">
        <v>19</v>
      </c>
      <c r="F98" s="180">
        <v>10</v>
      </c>
      <c r="G98" s="181">
        <v>70.66</v>
      </c>
      <c r="H98" s="181">
        <v>88.32</v>
      </c>
      <c r="I98" s="181">
        <v>883.2</v>
      </c>
      <c r="J98" s="186">
        <v>7.3700047814908741E-3</v>
      </c>
      <c r="K98" s="184"/>
    </row>
    <row r="99" spans="1:11">
      <c r="A99" s="178" t="s">
        <v>356</v>
      </c>
      <c r="B99" s="180" t="s">
        <v>160</v>
      </c>
      <c r="C99" s="178" t="s">
        <v>152</v>
      </c>
      <c r="D99" s="178" t="s">
        <v>376</v>
      </c>
      <c r="E99" s="188" t="s">
        <v>259</v>
      </c>
      <c r="F99" s="180">
        <v>30</v>
      </c>
      <c r="G99" s="181">
        <v>18.34</v>
      </c>
      <c r="H99" s="181">
        <v>22.92</v>
      </c>
      <c r="I99" s="181">
        <v>687.6</v>
      </c>
      <c r="J99" s="186">
        <v>5.73778904863352E-3</v>
      </c>
      <c r="K99" s="184"/>
    </row>
    <row r="100" spans="1:11" s="184" customFormat="1">
      <c r="A100" s="178" t="s">
        <v>358</v>
      </c>
      <c r="B100" s="180" t="s">
        <v>179</v>
      </c>
      <c r="C100" s="178" t="s">
        <v>12</v>
      </c>
      <c r="D100" s="178" t="s">
        <v>377</v>
      </c>
      <c r="E100" s="188" t="s">
        <v>388</v>
      </c>
      <c r="F100" s="180">
        <v>8</v>
      </c>
      <c r="G100" s="181">
        <v>93.2</v>
      </c>
      <c r="H100" s="181">
        <v>116.5</v>
      </c>
      <c r="I100" s="181">
        <v>932</v>
      </c>
      <c r="J100" s="186">
        <v>7.7772242485841196E-3</v>
      </c>
    </row>
    <row r="101" spans="1:11" ht="25.5">
      <c r="A101" s="178" t="s">
        <v>382</v>
      </c>
      <c r="B101" s="180" t="s">
        <v>357</v>
      </c>
      <c r="C101" s="178" t="s">
        <v>12</v>
      </c>
      <c r="D101" s="178" t="s">
        <v>378</v>
      </c>
      <c r="E101" s="188" t="s">
        <v>388</v>
      </c>
      <c r="F101" s="180">
        <v>12</v>
      </c>
      <c r="G101" s="181">
        <v>270.66000000000003</v>
      </c>
      <c r="H101" s="181">
        <v>338.32</v>
      </c>
      <c r="I101" s="181">
        <v>4059.84</v>
      </c>
      <c r="J101" s="186">
        <v>3.3877989370570551E-2</v>
      </c>
      <c r="K101" s="184"/>
    </row>
    <row r="102" spans="1:11" s="184" customFormat="1">
      <c r="A102" s="177" t="s">
        <v>359</v>
      </c>
      <c r="B102" s="182"/>
      <c r="C102" s="177"/>
      <c r="D102" s="177" t="s">
        <v>274</v>
      </c>
      <c r="E102" s="189"/>
      <c r="F102" s="182"/>
      <c r="G102" s="183"/>
      <c r="H102" s="183"/>
      <c r="I102" s="183">
        <v>762.6</v>
      </c>
      <c r="J102" s="185">
        <v>6.3636386394530578E-3</v>
      </c>
    </row>
    <row r="103" spans="1:11">
      <c r="A103" s="178" t="s">
        <v>360</v>
      </c>
      <c r="B103" s="180" t="s">
        <v>227</v>
      </c>
      <c r="C103" s="178" t="s">
        <v>12</v>
      </c>
      <c r="D103" s="178" t="s">
        <v>379</v>
      </c>
      <c r="E103" s="188" t="s">
        <v>385</v>
      </c>
      <c r="F103" s="180">
        <v>200</v>
      </c>
      <c r="G103" s="181">
        <v>1.96</v>
      </c>
      <c r="H103" s="181">
        <v>2.4500000000000002</v>
      </c>
      <c r="I103" s="181">
        <v>490</v>
      </c>
      <c r="J103" s="186">
        <v>4.0888839933543118E-3</v>
      </c>
      <c r="K103" s="184"/>
    </row>
    <row r="104" spans="1:11" s="184" customFormat="1" ht="15" customHeight="1">
      <c r="A104" s="177" t="s">
        <v>361</v>
      </c>
      <c r="B104" s="182" t="s">
        <v>228</v>
      </c>
      <c r="C104" s="177" t="s">
        <v>12</v>
      </c>
      <c r="D104" s="177" t="s">
        <v>380</v>
      </c>
      <c r="E104" s="189" t="s">
        <v>386</v>
      </c>
      <c r="F104" s="182">
        <v>10</v>
      </c>
      <c r="G104" s="183">
        <v>21.81</v>
      </c>
      <c r="H104" s="183">
        <v>27.26</v>
      </c>
      <c r="I104" s="183">
        <v>272.60000000000002</v>
      </c>
      <c r="J104" s="185">
        <v>2.2747546460987456E-3</v>
      </c>
    </row>
    <row r="105" spans="1:11" ht="38.25">
      <c r="D105" s="71" t="s">
        <v>140</v>
      </c>
      <c r="E105" s="70" t="s">
        <v>140</v>
      </c>
      <c r="F105" s="81" t="s">
        <v>29</v>
      </c>
      <c r="G105" s="78"/>
      <c r="H105" s="196">
        <v>95878.11</v>
      </c>
      <c r="I105" s="197"/>
      <c r="J105" s="197"/>
      <c r="K105" s="184"/>
    </row>
    <row r="106" spans="1:11" ht="25.5">
      <c r="D106" s="71" t="s">
        <v>140</v>
      </c>
      <c r="E106" s="70" t="s">
        <v>140</v>
      </c>
      <c r="F106" s="81" t="s">
        <v>30</v>
      </c>
      <c r="G106" s="78"/>
      <c r="H106" s="197">
        <v>23958.99</v>
      </c>
      <c r="I106" s="197"/>
      <c r="J106" s="197"/>
      <c r="K106" s="184"/>
    </row>
    <row r="107" spans="1:11" ht="15" customHeight="1">
      <c r="D107" s="74" t="s">
        <v>140</v>
      </c>
      <c r="E107" s="70" t="s">
        <v>140</v>
      </c>
      <c r="F107" s="81" t="s">
        <v>31</v>
      </c>
      <c r="G107" s="78"/>
      <c r="H107" s="197">
        <v>119837.1</v>
      </c>
      <c r="I107" s="197"/>
      <c r="J107" s="197"/>
      <c r="K107" s="184"/>
    </row>
    <row r="108" spans="1:11" ht="15" customHeight="1">
      <c r="D108" s="74"/>
      <c r="E108" s="70"/>
    </row>
    <row r="109" spans="1:11" ht="15" customHeight="1">
      <c r="D109" s="74"/>
      <c r="E109" s="70"/>
    </row>
    <row r="110" spans="1:11">
      <c r="D110" s="75"/>
      <c r="E110" s="70"/>
    </row>
    <row r="111" spans="1:11">
      <c r="D111" s="74"/>
      <c r="E111" s="70"/>
      <c r="F111" s="80"/>
      <c r="G111" s="76"/>
      <c r="H111" s="72"/>
      <c r="I111" s="72"/>
      <c r="J111" s="71"/>
    </row>
    <row r="112" spans="1:11">
      <c r="D112" s="74"/>
      <c r="E112" s="70"/>
      <c r="F112" s="71"/>
      <c r="G112" s="71"/>
      <c r="H112" s="71"/>
      <c r="I112" s="71"/>
      <c r="J112" s="71"/>
    </row>
    <row r="113" spans="4:10">
      <c r="D113" s="74"/>
      <c r="F113" s="68"/>
      <c r="G113" s="68"/>
      <c r="H113" s="68"/>
      <c r="I113" s="68"/>
      <c r="J113" s="68"/>
    </row>
    <row r="114" spans="4:10">
      <c r="F114"/>
      <c r="G114" s="68"/>
      <c r="H114"/>
      <c r="I114"/>
    </row>
    <row r="115" spans="4:10">
      <c r="F115"/>
      <c r="G115" s="68"/>
      <c r="H115"/>
      <c r="I115"/>
    </row>
    <row r="116" spans="4:10">
      <c r="F116"/>
      <c r="G116" s="68"/>
      <c r="H116"/>
      <c r="I116"/>
    </row>
  </sheetData>
  <mergeCells count="13">
    <mergeCell ref="H105:J105"/>
    <mergeCell ref="H106:J106"/>
    <mergeCell ref="H107:J107"/>
    <mergeCell ref="E10:F10"/>
    <mergeCell ref="G10:H10"/>
    <mergeCell ref="I10:J10"/>
    <mergeCell ref="A11:J11"/>
    <mergeCell ref="B6:D6"/>
    <mergeCell ref="E8:F8"/>
    <mergeCell ref="E9:F9"/>
    <mergeCell ref="G9:H9"/>
    <mergeCell ref="I9:J9"/>
    <mergeCell ref="H8:I8"/>
  </mergeCells>
  <phoneticPr fontId="33" type="noConversion"/>
  <pageMargins left="0.23622047244094491" right="0.23622047244094491" top="0.74803149606299213" bottom="0.74803149606299213" header="0.31496062992125984" footer="0.31496062992125984"/>
  <pageSetup paperSize="9" scale="48" fitToWidth="38" fitToHeight="38" orientation="portrait" r:id="rId1"/>
  <rowBreaks count="2" manualBreakCount="2">
    <brk id="69" max="9" man="1"/>
    <brk id="10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0AB2-FC48-4250-983D-0212B612B1DC}">
  <dimension ref="A1:O36"/>
  <sheetViews>
    <sheetView showOutlineSymbols="0" showWhiteSpace="0" zoomScale="80" zoomScaleNormal="80" workbookViewId="0">
      <selection activeCell="F17" sqref="F17"/>
    </sheetView>
  </sheetViews>
  <sheetFormatPr defaultRowHeight="14.25"/>
  <cols>
    <col min="1" max="1" width="13.125" style="68" customWidth="1"/>
    <col min="2" max="2" width="48.75" style="68" customWidth="1"/>
    <col min="3" max="3" width="20" style="68" bestFit="1" customWidth="1"/>
    <col min="4" max="4" width="22.5" style="68" customWidth="1"/>
    <col min="5" max="5" width="20.25" style="68" customWidth="1"/>
    <col min="6" max="6" width="22" style="68" customWidth="1"/>
    <col min="7" max="7" width="22.75" style="68" customWidth="1"/>
    <col min="8" max="15" width="22" style="68" bestFit="1" customWidth="1"/>
    <col min="16" max="30" width="12" style="68" bestFit="1" customWidth="1"/>
    <col min="31" max="16384" width="9" style="68"/>
  </cols>
  <sheetData>
    <row r="1" spans="1:15">
      <c r="A1" s="84"/>
      <c r="B1" s="161"/>
      <c r="C1" s="161"/>
      <c r="D1" s="161"/>
      <c r="E1" s="127"/>
      <c r="F1" s="4"/>
      <c r="G1" s="5"/>
      <c r="H1" s="5"/>
      <c r="I1" s="5"/>
      <c r="J1" s="12"/>
    </row>
    <row r="2" spans="1:15">
      <c r="A2" s="107"/>
      <c r="B2" s="71"/>
      <c r="C2" s="71"/>
      <c r="D2" s="71"/>
      <c r="E2" s="129"/>
      <c r="F2" s="4"/>
      <c r="G2" s="5"/>
      <c r="H2" s="5"/>
      <c r="I2" s="5"/>
      <c r="J2" s="12"/>
    </row>
    <row r="3" spans="1:15">
      <c r="A3" s="107"/>
      <c r="B3" s="71"/>
      <c r="C3" s="71"/>
      <c r="D3" s="71"/>
      <c r="E3" s="129"/>
      <c r="F3" s="4"/>
      <c r="G3" s="5"/>
      <c r="H3" s="5"/>
      <c r="I3" s="5"/>
      <c r="J3" s="12"/>
    </row>
    <row r="4" spans="1:15">
      <c r="A4" s="107"/>
      <c r="B4" s="71"/>
      <c r="C4" s="71"/>
      <c r="D4" s="71"/>
      <c r="E4" s="129"/>
      <c r="F4" s="4"/>
      <c r="G4" s="5"/>
      <c r="H4" s="5"/>
      <c r="I4" s="5"/>
      <c r="J4" s="12"/>
    </row>
    <row r="5" spans="1:15" ht="15.75">
      <c r="A5" s="162"/>
      <c r="B5" s="163" t="s">
        <v>276</v>
      </c>
      <c r="C5" s="102"/>
      <c r="D5" s="164"/>
      <c r="E5" s="131"/>
      <c r="F5" s="11"/>
      <c r="G5" s="12"/>
      <c r="H5" s="13"/>
      <c r="I5" s="13"/>
      <c r="J5" s="12"/>
    </row>
    <row r="6" spans="1:15" ht="33" customHeight="1">
      <c r="A6" s="162"/>
      <c r="B6" s="204" t="s">
        <v>366</v>
      </c>
      <c r="C6" s="204"/>
      <c r="D6" s="204"/>
      <c r="E6" s="205"/>
      <c r="F6" s="63"/>
      <c r="G6" s="16"/>
      <c r="H6" s="16"/>
      <c r="I6" s="16"/>
      <c r="J6" s="12"/>
    </row>
    <row r="7" spans="1:15" ht="15.75">
      <c r="A7" s="162"/>
      <c r="B7" s="165" t="s">
        <v>32</v>
      </c>
      <c r="C7" s="106"/>
      <c r="D7" s="115" t="s">
        <v>364</v>
      </c>
      <c r="E7" s="166"/>
      <c r="F7" s="1"/>
      <c r="G7" s="19"/>
      <c r="H7" s="13"/>
      <c r="I7" s="13"/>
      <c r="J7" s="12"/>
    </row>
    <row r="8" spans="1:15" ht="31.5" customHeight="1">
      <c r="A8" s="162"/>
      <c r="B8" s="167" t="s">
        <v>191</v>
      </c>
      <c r="C8" s="71"/>
      <c r="D8" s="71"/>
      <c r="E8" s="168" t="s">
        <v>133</v>
      </c>
      <c r="F8" s="82"/>
      <c r="G8" s="12"/>
      <c r="H8" s="206"/>
      <c r="I8" s="206"/>
      <c r="J8" s="12"/>
    </row>
    <row r="9" spans="1:15" ht="15.75">
      <c r="A9" s="107"/>
      <c r="B9" s="167" t="s">
        <v>192</v>
      </c>
      <c r="C9" s="71"/>
      <c r="D9" s="71"/>
      <c r="E9" s="129"/>
    </row>
    <row r="10" spans="1:15">
      <c r="A10" s="107"/>
      <c r="B10" s="71"/>
      <c r="C10" s="71"/>
      <c r="D10" s="71"/>
      <c r="E10" s="129"/>
    </row>
    <row r="11" spans="1:15" ht="15">
      <c r="A11" s="169"/>
      <c r="B11" s="170"/>
      <c r="C11" s="170"/>
      <c r="D11" s="171"/>
      <c r="E11" s="172"/>
      <c r="F11" s="207"/>
      <c r="G11" s="207"/>
    </row>
    <row r="12" spans="1:15" ht="15" customHeight="1">
      <c r="A12" s="209" t="s">
        <v>136</v>
      </c>
      <c r="B12" s="210"/>
      <c r="C12" s="210"/>
      <c r="D12" s="210"/>
      <c r="E12" s="211"/>
      <c r="F12" s="160"/>
      <c r="G12" s="92"/>
    </row>
    <row r="13" spans="1:15" ht="15">
      <c r="A13" s="64" t="s">
        <v>1</v>
      </c>
      <c r="B13" s="64" t="s">
        <v>4</v>
      </c>
      <c r="C13" s="65" t="s">
        <v>137</v>
      </c>
      <c r="D13" s="91" t="s">
        <v>138</v>
      </c>
      <c r="E13" s="65" t="s">
        <v>139</v>
      </c>
      <c r="F13" s="90"/>
      <c r="G13" s="90"/>
      <c r="H13" s="90"/>
      <c r="I13" s="90"/>
      <c r="J13" s="90"/>
      <c r="L13" s="90"/>
      <c r="M13" s="90"/>
      <c r="N13" s="90"/>
      <c r="O13" s="90"/>
    </row>
    <row r="14" spans="1:15" ht="41.25" customHeight="1" thickBot="1">
      <c r="A14" s="66">
        <v>1</v>
      </c>
      <c r="B14" s="73" t="s">
        <v>363</v>
      </c>
      <c r="C14" s="77" t="s">
        <v>389</v>
      </c>
      <c r="D14" s="158" t="s">
        <v>389</v>
      </c>
      <c r="E14" s="173" t="s">
        <v>140</v>
      </c>
      <c r="F14" s="88"/>
      <c r="G14" s="88"/>
      <c r="H14" s="88"/>
      <c r="I14" s="88"/>
      <c r="J14" s="88"/>
      <c r="K14" s="88"/>
      <c r="L14" s="88"/>
      <c r="M14" s="88"/>
      <c r="N14" s="88"/>
      <c r="O14" s="88"/>
    </row>
    <row r="15" spans="1:15" ht="41.25" customHeight="1" thickTop="1" thickBot="1">
      <c r="A15" s="66">
        <v>2</v>
      </c>
      <c r="B15" s="73" t="s">
        <v>232</v>
      </c>
      <c r="C15" s="77" t="s">
        <v>390</v>
      </c>
      <c r="D15" s="158" t="s">
        <v>391</v>
      </c>
      <c r="E15" s="174" t="s">
        <v>392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</row>
    <row r="16" spans="1:15" ht="41.25" customHeight="1" thickTop="1" thickBot="1">
      <c r="A16" s="66">
        <v>3</v>
      </c>
      <c r="B16" s="73" t="s">
        <v>250</v>
      </c>
      <c r="C16" s="77" t="s">
        <v>393</v>
      </c>
      <c r="D16" s="158" t="s">
        <v>394</v>
      </c>
      <c r="E16" s="174" t="s">
        <v>395</v>
      </c>
      <c r="F16" s="88"/>
      <c r="G16" s="88"/>
      <c r="H16" s="88"/>
      <c r="I16" s="88"/>
      <c r="J16" s="88"/>
      <c r="K16" s="88"/>
      <c r="L16" s="88"/>
      <c r="M16" s="88"/>
      <c r="N16" s="88"/>
      <c r="O16" s="87"/>
    </row>
    <row r="17" spans="1:15" ht="41.25" customHeight="1" thickTop="1">
      <c r="A17" s="176"/>
      <c r="B17" s="75"/>
      <c r="C17" s="159"/>
      <c r="D17" s="159"/>
      <c r="E17" s="175"/>
      <c r="F17" s="87"/>
      <c r="G17" s="87"/>
      <c r="H17" s="87"/>
      <c r="I17" s="87"/>
      <c r="J17" s="87"/>
      <c r="K17" s="87"/>
      <c r="L17" s="87"/>
      <c r="M17" s="87"/>
      <c r="N17" s="87"/>
      <c r="O17" s="87"/>
    </row>
    <row r="18" spans="1:15" ht="24" customHeight="1">
      <c r="A18" s="81" t="s">
        <v>141</v>
      </c>
      <c r="B18" s="81"/>
      <c r="C18" s="81"/>
      <c r="D18" s="89" t="s">
        <v>396</v>
      </c>
      <c r="E18" s="89" t="s">
        <v>397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</row>
    <row r="19" spans="1:15" ht="24" customHeight="1">
      <c r="A19" s="81" t="s">
        <v>142</v>
      </c>
      <c r="B19" s="81"/>
      <c r="C19" s="81"/>
      <c r="D19" s="89" t="s">
        <v>398</v>
      </c>
      <c r="E19" s="89" t="s">
        <v>399</v>
      </c>
      <c r="F19" s="88"/>
      <c r="G19" s="88"/>
      <c r="H19" s="88"/>
      <c r="I19" s="88"/>
      <c r="J19" s="88"/>
      <c r="K19" s="88"/>
      <c r="L19" s="88"/>
      <c r="M19" s="88"/>
      <c r="N19" s="87"/>
      <c r="O19" s="87"/>
    </row>
    <row r="20" spans="1:15" ht="34.5" customHeight="1">
      <c r="A20" s="81" t="s">
        <v>143</v>
      </c>
      <c r="B20" s="81"/>
      <c r="C20" s="81"/>
      <c r="D20" s="89" t="s">
        <v>396</v>
      </c>
      <c r="E20" s="89" t="s">
        <v>193</v>
      </c>
      <c r="F20" s="87"/>
      <c r="G20" s="87"/>
      <c r="H20" s="87"/>
      <c r="I20" s="87"/>
      <c r="J20" s="87"/>
      <c r="K20" s="87"/>
      <c r="L20" s="87"/>
      <c r="M20" s="87"/>
      <c r="N20" s="87"/>
      <c r="O20" s="88"/>
    </row>
    <row r="21" spans="1:15" ht="24" customHeight="1">
      <c r="A21" s="208" t="s">
        <v>144</v>
      </c>
      <c r="B21" s="208"/>
      <c r="C21" s="81"/>
      <c r="D21" s="89" t="s">
        <v>400</v>
      </c>
      <c r="E21" s="179" t="s">
        <v>401</v>
      </c>
      <c r="F21" s="88"/>
      <c r="G21" s="88"/>
      <c r="H21" s="88"/>
      <c r="I21" s="87"/>
      <c r="J21" s="87"/>
      <c r="K21" s="87"/>
      <c r="L21" s="87"/>
      <c r="M21" s="87"/>
      <c r="N21" s="87"/>
      <c r="O21" s="87"/>
    </row>
    <row r="22" spans="1:15" ht="24" customHeight="1">
      <c r="A22" s="71"/>
      <c r="B22" s="71"/>
      <c r="C22" s="71"/>
      <c r="D22" s="71"/>
      <c r="E22" s="71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1:15" ht="24" customHeight="1">
      <c r="A23" s="67"/>
      <c r="B23" s="67"/>
      <c r="C23" s="67"/>
      <c r="D23" s="67"/>
      <c r="E23" s="67"/>
      <c r="F23" s="88"/>
      <c r="G23" s="88"/>
      <c r="H23" s="88"/>
      <c r="I23" s="88"/>
      <c r="J23" s="88"/>
      <c r="K23" s="88"/>
      <c r="L23" s="88"/>
      <c r="M23" s="87"/>
      <c r="N23" s="87"/>
      <c r="O23" s="87"/>
    </row>
    <row r="24" spans="1:15" ht="24" customHeight="1">
      <c r="F24" s="88"/>
      <c r="G24" s="88"/>
      <c r="H24" s="87"/>
      <c r="I24" s="87"/>
      <c r="J24" s="87"/>
      <c r="K24" s="87"/>
      <c r="L24" s="87"/>
      <c r="M24" s="87"/>
      <c r="N24" s="87"/>
      <c r="O24" s="87"/>
    </row>
    <row r="25" spans="1:15" ht="24" customHeight="1">
      <c r="F25" s="87"/>
      <c r="G25" s="87"/>
      <c r="H25" s="87"/>
      <c r="I25" s="87"/>
      <c r="J25" s="87"/>
      <c r="K25" s="87"/>
      <c r="L25" s="87"/>
      <c r="M25" s="87"/>
      <c r="N25" s="87"/>
      <c r="O25" s="87"/>
    </row>
    <row r="26" spans="1:15" ht="24" customHeight="1">
      <c r="F26" s="88"/>
      <c r="G26" s="88"/>
      <c r="H26" s="88"/>
      <c r="I26" s="88"/>
      <c r="J26" s="88"/>
      <c r="K26" s="88"/>
      <c r="L26" s="88"/>
      <c r="M26" s="88"/>
      <c r="N26" s="88"/>
      <c r="O26" s="87"/>
    </row>
    <row r="27" spans="1:15">
      <c r="F27" s="86"/>
      <c r="G27" s="86"/>
      <c r="H27" s="86"/>
      <c r="I27" s="86"/>
      <c r="J27" s="86"/>
      <c r="K27" s="86"/>
      <c r="L27" s="86"/>
      <c r="M27" s="86"/>
      <c r="N27" s="86"/>
      <c r="O27" s="86"/>
    </row>
    <row r="28" spans="1:15"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spans="1:15">
      <c r="F29" s="86"/>
      <c r="G29" s="86"/>
      <c r="H29" s="86"/>
      <c r="I29" s="86"/>
      <c r="J29" s="86"/>
      <c r="K29" s="86"/>
      <c r="L29" s="86"/>
      <c r="M29" s="86"/>
      <c r="N29" s="86"/>
      <c r="O29" s="86"/>
    </row>
    <row r="30" spans="1:15"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5">
      <c r="F31" s="67"/>
      <c r="G31" s="67"/>
    </row>
    <row r="32" spans="1:15">
      <c r="O32" s="72"/>
    </row>
    <row r="36" spans="15:15">
      <c r="O36" s="85"/>
    </row>
  </sheetData>
  <mergeCells count="5">
    <mergeCell ref="B6:E6"/>
    <mergeCell ref="H8:I8"/>
    <mergeCell ref="F11:G11"/>
    <mergeCell ref="A21:B21"/>
    <mergeCell ref="A12:E12"/>
  </mergeCells>
  <pageMargins left="0.51181102362204722" right="0.51181102362204722" top="0.98425196850393704" bottom="0.98425196850393704" header="0.51181102362204722" footer="0.51181102362204722"/>
  <pageSetup paperSize="8" scale="70" orientation="portrait" r:id="rId1"/>
  <headerFooter>
    <oddHeader>&amp;L &amp;CMinha Empresa
CNPJ:  &amp;R</oddHeader>
    <oddFooter xml:space="preserve">&amp;L 
&amp;1#&amp;"Calibri,Regular"&amp;9&amp;K000000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B958-277F-49E0-A8F3-23B6F4A728F5}">
  <dimension ref="A1:P50"/>
  <sheetViews>
    <sheetView view="pageBreakPreview" topLeftCell="B1" zoomScale="86" zoomScaleNormal="100" zoomScaleSheetLayoutView="86" workbookViewId="0">
      <selection activeCell="F7" sqref="F7"/>
    </sheetView>
  </sheetViews>
  <sheetFormatPr defaultRowHeight="14.25"/>
  <cols>
    <col min="1" max="1" width="9" style="68"/>
    <col min="2" max="2" width="61" style="68" bestFit="1" customWidth="1"/>
    <col min="3" max="3" width="17.25" style="68" customWidth="1"/>
    <col min="4" max="4" width="26.625" style="68" customWidth="1"/>
    <col min="5" max="250" width="9" style="68"/>
    <col min="251" max="251" width="61" style="68" bestFit="1" customWidth="1"/>
    <col min="252" max="252" width="14.25" style="68" bestFit="1" customWidth="1"/>
    <col min="253" max="257" width="9" style="68"/>
    <col min="258" max="258" width="61" style="68" bestFit="1" customWidth="1"/>
    <col min="259" max="259" width="17.25" style="68" customWidth="1"/>
    <col min="260" max="260" width="16.75" style="68" customWidth="1"/>
    <col min="261" max="506" width="9" style="68"/>
    <col min="507" max="507" width="61" style="68" bestFit="1" customWidth="1"/>
    <col min="508" max="508" width="14.25" style="68" bestFit="1" customWidth="1"/>
    <col min="509" max="513" width="9" style="68"/>
    <col min="514" max="514" width="61" style="68" bestFit="1" customWidth="1"/>
    <col min="515" max="515" width="17.25" style="68" customWidth="1"/>
    <col min="516" max="516" width="16.75" style="68" customWidth="1"/>
    <col min="517" max="762" width="9" style="68"/>
    <col min="763" max="763" width="61" style="68" bestFit="1" customWidth="1"/>
    <col min="764" max="764" width="14.25" style="68" bestFit="1" customWidth="1"/>
    <col min="765" max="769" width="9" style="68"/>
    <col min="770" max="770" width="61" style="68" bestFit="1" customWidth="1"/>
    <col min="771" max="771" width="17.25" style="68" customWidth="1"/>
    <col min="772" max="772" width="16.75" style="68" customWidth="1"/>
    <col min="773" max="1018" width="9" style="68"/>
    <col min="1019" max="1019" width="61" style="68" bestFit="1" customWidth="1"/>
    <col min="1020" max="1020" width="14.25" style="68" bestFit="1" customWidth="1"/>
    <col min="1021" max="1025" width="9" style="68"/>
    <col min="1026" max="1026" width="61" style="68" bestFit="1" customWidth="1"/>
    <col min="1027" max="1027" width="17.25" style="68" customWidth="1"/>
    <col min="1028" max="1028" width="16.75" style="68" customWidth="1"/>
    <col min="1029" max="1274" width="9" style="68"/>
    <col min="1275" max="1275" width="61" style="68" bestFit="1" customWidth="1"/>
    <col min="1276" max="1276" width="14.25" style="68" bestFit="1" customWidth="1"/>
    <col min="1277" max="1281" width="9" style="68"/>
    <col min="1282" max="1282" width="61" style="68" bestFit="1" customWidth="1"/>
    <col min="1283" max="1283" width="17.25" style="68" customWidth="1"/>
    <col min="1284" max="1284" width="16.75" style="68" customWidth="1"/>
    <col min="1285" max="1530" width="9" style="68"/>
    <col min="1531" max="1531" width="61" style="68" bestFit="1" customWidth="1"/>
    <col min="1532" max="1532" width="14.25" style="68" bestFit="1" customWidth="1"/>
    <col min="1533" max="1537" width="9" style="68"/>
    <col min="1538" max="1538" width="61" style="68" bestFit="1" customWidth="1"/>
    <col min="1539" max="1539" width="17.25" style="68" customWidth="1"/>
    <col min="1540" max="1540" width="16.75" style="68" customWidth="1"/>
    <col min="1541" max="1786" width="9" style="68"/>
    <col min="1787" max="1787" width="61" style="68" bestFit="1" customWidth="1"/>
    <col min="1788" max="1788" width="14.25" style="68" bestFit="1" customWidth="1"/>
    <col min="1789" max="1793" width="9" style="68"/>
    <col min="1794" max="1794" width="61" style="68" bestFit="1" customWidth="1"/>
    <col min="1795" max="1795" width="17.25" style="68" customWidth="1"/>
    <col min="1796" max="1796" width="16.75" style="68" customWidth="1"/>
    <col min="1797" max="2042" width="9" style="68"/>
    <col min="2043" max="2043" width="61" style="68" bestFit="1" customWidth="1"/>
    <col min="2044" max="2044" width="14.25" style="68" bestFit="1" customWidth="1"/>
    <col min="2045" max="2049" width="9" style="68"/>
    <col min="2050" max="2050" width="61" style="68" bestFit="1" customWidth="1"/>
    <col min="2051" max="2051" width="17.25" style="68" customWidth="1"/>
    <col min="2052" max="2052" width="16.75" style="68" customWidth="1"/>
    <col min="2053" max="2298" width="9" style="68"/>
    <col min="2299" max="2299" width="61" style="68" bestFit="1" customWidth="1"/>
    <col min="2300" max="2300" width="14.25" style="68" bestFit="1" customWidth="1"/>
    <col min="2301" max="2305" width="9" style="68"/>
    <col min="2306" max="2306" width="61" style="68" bestFit="1" customWidth="1"/>
    <col min="2307" max="2307" width="17.25" style="68" customWidth="1"/>
    <col min="2308" max="2308" width="16.75" style="68" customWidth="1"/>
    <col min="2309" max="2554" width="9" style="68"/>
    <col min="2555" max="2555" width="61" style="68" bestFit="1" customWidth="1"/>
    <col min="2556" max="2556" width="14.25" style="68" bestFit="1" customWidth="1"/>
    <col min="2557" max="2561" width="9" style="68"/>
    <col min="2562" max="2562" width="61" style="68" bestFit="1" customWidth="1"/>
    <col min="2563" max="2563" width="17.25" style="68" customWidth="1"/>
    <col min="2564" max="2564" width="16.75" style="68" customWidth="1"/>
    <col min="2565" max="2810" width="9" style="68"/>
    <col min="2811" max="2811" width="61" style="68" bestFit="1" customWidth="1"/>
    <col min="2812" max="2812" width="14.25" style="68" bestFit="1" customWidth="1"/>
    <col min="2813" max="2817" width="9" style="68"/>
    <col min="2818" max="2818" width="61" style="68" bestFit="1" customWidth="1"/>
    <col min="2819" max="2819" width="17.25" style="68" customWidth="1"/>
    <col min="2820" max="2820" width="16.75" style="68" customWidth="1"/>
    <col min="2821" max="3066" width="9" style="68"/>
    <col min="3067" max="3067" width="61" style="68" bestFit="1" customWidth="1"/>
    <col min="3068" max="3068" width="14.25" style="68" bestFit="1" customWidth="1"/>
    <col min="3069" max="3073" width="9" style="68"/>
    <col min="3074" max="3074" width="61" style="68" bestFit="1" customWidth="1"/>
    <col min="3075" max="3075" width="17.25" style="68" customWidth="1"/>
    <col min="3076" max="3076" width="16.75" style="68" customWidth="1"/>
    <col min="3077" max="3322" width="9" style="68"/>
    <col min="3323" max="3323" width="61" style="68" bestFit="1" customWidth="1"/>
    <col min="3324" max="3324" width="14.25" style="68" bestFit="1" customWidth="1"/>
    <col min="3325" max="3329" width="9" style="68"/>
    <col min="3330" max="3330" width="61" style="68" bestFit="1" customWidth="1"/>
    <col min="3331" max="3331" width="17.25" style="68" customWidth="1"/>
    <col min="3332" max="3332" width="16.75" style="68" customWidth="1"/>
    <col min="3333" max="3578" width="9" style="68"/>
    <col min="3579" max="3579" width="61" style="68" bestFit="1" customWidth="1"/>
    <col min="3580" max="3580" width="14.25" style="68" bestFit="1" customWidth="1"/>
    <col min="3581" max="3585" width="9" style="68"/>
    <col min="3586" max="3586" width="61" style="68" bestFit="1" customWidth="1"/>
    <col min="3587" max="3587" width="17.25" style="68" customWidth="1"/>
    <col min="3588" max="3588" width="16.75" style="68" customWidth="1"/>
    <col min="3589" max="3834" width="9" style="68"/>
    <col min="3835" max="3835" width="61" style="68" bestFit="1" customWidth="1"/>
    <col min="3836" max="3836" width="14.25" style="68" bestFit="1" customWidth="1"/>
    <col min="3837" max="3841" width="9" style="68"/>
    <col min="3842" max="3842" width="61" style="68" bestFit="1" customWidth="1"/>
    <col min="3843" max="3843" width="17.25" style="68" customWidth="1"/>
    <col min="3844" max="3844" width="16.75" style="68" customWidth="1"/>
    <col min="3845" max="4090" width="9" style="68"/>
    <col min="4091" max="4091" width="61" style="68" bestFit="1" customWidth="1"/>
    <col min="4092" max="4092" width="14.25" style="68" bestFit="1" customWidth="1"/>
    <col min="4093" max="4097" width="9" style="68"/>
    <col min="4098" max="4098" width="61" style="68" bestFit="1" customWidth="1"/>
    <col min="4099" max="4099" width="17.25" style="68" customWidth="1"/>
    <col min="4100" max="4100" width="16.75" style="68" customWidth="1"/>
    <col min="4101" max="4346" width="9" style="68"/>
    <col min="4347" max="4347" width="61" style="68" bestFit="1" customWidth="1"/>
    <col min="4348" max="4348" width="14.25" style="68" bestFit="1" customWidth="1"/>
    <col min="4349" max="4353" width="9" style="68"/>
    <col min="4354" max="4354" width="61" style="68" bestFit="1" customWidth="1"/>
    <col min="4355" max="4355" width="17.25" style="68" customWidth="1"/>
    <col min="4356" max="4356" width="16.75" style="68" customWidth="1"/>
    <col min="4357" max="4602" width="9" style="68"/>
    <col min="4603" max="4603" width="61" style="68" bestFit="1" customWidth="1"/>
    <col min="4604" max="4604" width="14.25" style="68" bestFit="1" customWidth="1"/>
    <col min="4605" max="4609" width="9" style="68"/>
    <col min="4610" max="4610" width="61" style="68" bestFit="1" customWidth="1"/>
    <col min="4611" max="4611" width="17.25" style="68" customWidth="1"/>
    <col min="4612" max="4612" width="16.75" style="68" customWidth="1"/>
    <col min="4613" max="4858" width="9" style="68"/>
    <col min="4859" max="4859" width="61" style="68" bestFit="1" customWidth="1"/>
    <col min="4860" max="4860" width="14.25" style="68" bestFit="1" customWidth="1"/>
    <col min="4861" max="4865" width="9" style="68"/>
    <col min="4866" max="4866" width="61" style="68" bestFit="1" customWidth="1"/>
    <col min="4867" max="4867" width="17.25" style="68" customWidth="1"/>
    <col min="4868" max="4868" width="16.75" style="68" customWidth="1"/>
    <col min="4869" max="5114" width="9" style="68"/>
    <col min="5115" max="5115" width="61" style="68" bestFit="1" customWidth="1"/>
    <col min="5116" max="5116" width="14.25" style="68" bestFit="1" customWidth="1"/>
    <col min="5117" max="5121" width="9" style="68"/>
    <col min="5122" max="5122" width="61" style="68" bestFit="1" customWidth="1"/>
    <col min="5123" max="5123" width="17.25" style="68" customWidth="1"/>
    <col min="5124" max="5124" width="16.75" style="68" customWidth="1"/>
    <col min="5125" max="5370" width="9" style="68"/>
    <col min="5371" max="5371" width="61" style="68" bestFit="1" customWidth="1"/>
    <col min="5372" max="5372" width="14.25" style="68" bestFit="1" customWidth="1"/>
    <col min="5373" max="5377" width="9" style="68"/>
    <col min="5378" max="5378" width="61" style="68" bestFit="1" customWidth="1"/>
    <col min="5379" max="5379" width="17.25" style="68" customWidth="1"/>
    <col min="5380" max="5380" width="16.75" style="68" customWidth="1"/>
    <col min="5381" max="5626" width="9" style="68"/>
    <col min="5627" max="5627" width="61" style="68" bestFit="1" customWidth="1"/>
    <col min="5628" max="5628" width="14.25" style="68" bestFit="1" customWidth="1"/>
    <col min="5629" max="5633" width="9" style="68"/>
    <col min="5634" max="5634" width="61" style="68" bestFit="1" customWidth="1"/>
    <col min="5635" max="5635" width="17.25" style="68" customWidth="1"/>
    <col min="5636" max="5636" width="16.75" style="68" customWidth="1"/>
    <col min="5637" max="5882" width="9" style="68"/>
    <col min="5883" max="5883" width="61" style="68" bestFit="1" customWidth="1"/>
    <col min="5884" max="5884" width="14.25" style="68" bestFit="1" customWidth="1"/>
    <col min="5885" max="5889" width="9" style="68"/>
    <col min="5890" max="5890" width="61" style="68" bestFit="1" customWidth="1"/>
    <col min="5891" max="5891" width="17.25" style="68" customWidth="1"/>
    <col min="5892" max="5892" width="16.75" style="68" customWidth="1"/>
    <col min="5893" max="6138" width="9" style="68"/>
    <col min="6139" max="6139" width="61" style="68" bestFit="1" customWidth="1"/>
    <col min="6140" max="6140" width="14.25" style="68" bestFit="1" customWidth="1"/>
    <col min="6141" max="6145" width="9" style="68"/>
    <col min="6146" max="6146" width="61" style="68" bestFit="1" customWidth="1"/>
    <col min="6147" max="6147" width="17.25" style="68" customWidth="1"/>
    <col min="6148" max="6148" width="16.75" style="68" customWidth="1"/>
    <col min="6149" max="6394" width="9" style="68"/>
    <col min="6395" max="6395" width="61" style="68" bestFit="1" customWidth="1"/>
    <col min="6396" max="6396" width="14.25" style="68" bestFit="1" customWidth="1"/>
    <col min="6397" max="6401" width="9" style="68"/>
    <col min="6402" max="6402" width="61" style="68" bestFit="1" customWidth="1"/>
    <col min="6403" max="6403" width="17.25" style="68" customWidth="1"/>
    <col min="6404" max="6404" width="16.75" style="68" customWidth="1"/>
    <col min="6405" max="6650" width="9" style="68"/>
    <col min="6651" max="6651" width="61" style="68" bestFit="1" customWidth="1"/>
    <col min="6652" max="6652" width="14.25" style="68" bestFit="1" customWidth="1"/>
    <col min="6653" max="6657" width="9" style="68"/>
    <col min="6658" max="6658" width="61" style="68" bestFit="1" customWidth="1"/>
    <col min="6659" max="6659" width="17.25" style="68" customWidth="1"/>
    <col min="6660" max="6660" width="16.75" style="68" customWidth="1"/>
    <col min="6661" max="6906" width="9" style="68"/>
    <col min="6907" max="6907" width="61" style="68" bestFit="1" customWidth="1"/>
    <col min="6908" max="6908" width="14.25" style="68" bestFit="1" customWidth="1"/>
    <col min="6909" max="6913" width="9" style="68"/>
    <col min="6914" max="6914" width="61" style="68" bestFit="1" customWidth="1"/>
    <col min="6915" max="6915" width="17.25" style="68" customWidth="1"/>
    <col min="6916" max="6916" width="16.75" style="68" customWidth="1"/>
    <col min="6917" max="7162" width="9" style="68"/>
    <col min="7163" max="7163" width="61" style="68" bestFit="1" customWidth="1"/>
    <col min="7164" max="7164" width="14.25" style="68" bestFit="1" customWidth="1"/>
    <col min="7165" max="7169" width="9" style="68"/>
    <col min="7170" max="7170" width="61" style="68" bestFit="1" customWidth="1"/>
    <col min="7171" max="7171" width="17.25" style="68" customWidth="1"/>
    <col min="7172" max="7172" width="16.75" style="68" customWidth="1"/>
    <col min="7173" max="7418" width="9" style="68"/>
    <col min="7419" max="7419" width="61" style="68" bestFit="1" customWidth="1"/>
    <col min="7420" max="7420" width="14.25" style="68" bestFit="1" customWidth="1"/>
    <col min="7421" max="7425" width="9" style="68"/>
    <col min="7426" max="7426" width="61" style="68" bestFit="1" customWidth="1"/>
    <col min="7427" max="7427" width="17.25" style="68" customWidth="1"/>
    <col min="7428" max="7428" width="16.75" style="68" customWidth="1"/>
    <col min="7429" max="7674" width="9" style="68"/>
    <col min="7675" max="7675" width="61" style="68" bestFit="1" customWidth="1"/>
    <col min="7676" max="7676" width="14.25" style="68" bestFit="1" customWidth="1"/>
    <col min="7677" max="7681" width="9" style="68"/>
    <col min="7682" max="7682" width="61" style="68" bestFit="1" customWidth="1"/>
    <col min="7683" max="7683" width="17.25" style="68" customWidth="1"/>
    <col min="7684" max="7684" width="16.75" style="68" customWidth="1"/>
    <col min="7685" max="7930" width="9" style="68"/>
    <col min="7931" max="7931" width="61" style="68" bestFit="1" customWidth="1"/>
    <col min="7932" max="7932" width="14.25" style="68" bestFit="1" customWidth="1"/>
    <col min="7933" max="7937" width="9" style="68"/>
    <col min="7938" max="7938" width="61" style="68" bestFit="1" customWidth="1"/>
    <col min="7939" max="7939" width="17.25" style="68" customWidth="1"/>
    <col min="7940" max="7940" width="16.75" style="68" customWidth="1"/>
    <col min="7941" max="8186" width="9" style="68"/>
    <col min="8187" max="8187" width="61" style="68" bestFit="1" customWidth="1"/>
    <col min="8188" max="8188" width="14.25" style="68" bestFit="1" customWidth="1"/>
    <col min="8189" max="8193" width="9" style="68"/>
    <col min="8194" max="8194" width="61" style="68" bestFit="1" customWidth="1"/>
    <col min="8195" max="8195" width="17.25" style="68" customWidth="1"/>
    <col min="8196" max="8196" width="16.75" style="68" customWidth="1"/>
    <col min="8197" max="8442" width="9" style="68"/>
    <col min="8443" max="8443" width="61" style="68" bestFit="1" customWidth="1"/>
    <col min="8444" max="8444" width="14.25" style="68" bestFit="1" customWidth="1"/>
    <col min="8445" max="8449" width="9" style="68"/>
    <col min="8450" max="8450" width="61" style="68" bestFit="1" customWidth="1"/>
    <col min="8451" max="8451" width="17.25" style="68" customWidth="1"/>
    <col min="8452" max="8452" width="16.75" style="68" customWidth="1"/>
    <col min="8453" max="8698" width="9" style="68"/>
    <col min="8699" max="8699" width="61" style="68" bestFit="1" customWidth="1"/>
    <col min="8700" max="8700" width="14.25" style="68" bestFit="1" customWidth="1"/>
    <col min="8701" max="8705" width="9" style="68"/>
    <col min="8706" max="8706" width="61" style="68" bestFit="1" customWidth="1"/>
    <col min="8707" max="8707" width="17.25" style="68" customWidth="1"/>
    <col min="8708" max="8708" width="16.75" style="68" customWidth="1"/>
    <col min="8709" max="8954" width="9" style="68"/>
    <col min="8955" max="8955" width="61" style="68" bestFit="1" customWidth="1"/>
    <col min="8956" max="8956" width="14.25" style="68" bestFit="1" customWidth="1"/>
    <col min="8957" max="8961" width="9" style="68"/>
    <col min="8962" max="8962" width="61" style="68" bestFit="1" customWidth="1"/>
    <col min="8963" max="8963" width="17.25" style="68" customWidth="1"/>
    <col min="8964" max="8964" width="16.75" style="68" customWidth="1"/>
    <col min="8965" max="9210" width="9" style="68"/>
    <col min="9211" max="9211" width="61" style="68" bestFit="1" customWidth="1"/>
    <col min="9212" max="9212" width="14.25" style="68" bestFit="1" customWidth="1"/>
    <col min="9213" max="9217" width="9" style="68"/>
    <col min="9218" max="9218" width="61" style="68" bestFit="1" customWidth="1"/>
    <col min="9219" max="9219" width="17.25" style="68" customWidth="1"/>
    <col min="9220" max="9220" width="16.75" style="68" customWidth="1"/>
    <col min="9221" max="9466" width="9" style="68"/>
    <col min="9467" max="9467" width="61" style="68" bestFit="1" customWidth="1"/>
    <col min="9468" max="9468" width="14.25" style="68" bestFit="1" customWidth="1"/>
    <col min="9469" max="9473" width="9" style="68"/>
    <col min="9474" max="9474" width="61" style="68" bestFit="1" customWidth="1"/>
    <col min="9475" max="9475" width="17.25" style="68" customWidth="1"/>
    <col min="9476" max="9476" width="16.75" style="68" customWidth="1"/>
    <col min="9477" max="9722" width="9" style="68"/>
    <col min="9723" max="9723" width="61" style="68" bestFit="1" customWidth="1"/>
    <col min="9724" max="9724" width="14.25" style="68" bestFit="1" customWidth="1"/>
    <col min="9725" max="9729" width="9" style="68"/>
    <col min="9730" max="9730" width="61" style="68" bestFit="1" customWidth="1"/>
    <col min="9731" max="9731" width="17.25" style="68" customWidth="1"/>
    <col min="9732" max="9732" width="16.75" style="68" customWidth="1"/>
    <col min="9733" max="9978" width="9" style="68"/>
    <col min="9979" max="9979" width="61" style="68" bestFit="1" customWidth="1"/>
    <col min="9980" max="9980" width="14.25" style="68" bestFit="1" customWidth="1"/>
    <col min="9981" max="9985" width="9" style="68"/>
    <col min="9986" max="9986" width="61" style="68" bestFit="1" customWidth="1"/>
    <col min="9987" max="9987" width="17.25" style="68" customWidth="1"/>
    <col min="9988" max="9988" width="16.75" style="68" customWidth="1"/>
    <col min="9989" max="10234" width="9" style="68"/>
    <col min="10235" max="10235" width="61" style="68" bestFit="1" customWidth="1"/>
    <col min="10236" max="10236" width="14.25" style="68" bestFit="1" customWidth="1"/>
    <col min="10237" max="10241" width="9" style="68"/>
    <col min="10242" max="10242" width="61" style="68" bestFit="1" customWidth="1"/>
    <col min="10243" max="10243" width="17.25" style="68" customWidth="1"/>
    <col min="10244" max="10244" width="16.75" style="68" customWidth="1"/>
    <col min="10245" max="10490" width="9" style="68"/>
    <col min="10491" max="10491" width="61" style="68" bestFit="1" customWidth="1"/>
    <col min="10492" max="10492" width="14.25" style="68" bestFit="1" customWidth="1"/>
    <col min="10493" max="10497" width="9" style="68"/>
    <col min="10498" max="10498" width="61" style="68" bestFit="1" customWidth="1"/>
    <col min="10499" max="10499" width="17.25" style="68" customWidth="1"/>
    <col min="10500" max="10500" width="16.75" style="68" customWidth="1"/>
    <col min="10501" max="10746" width="9" style="68"/>
    <col min="10747" max="10747" width="61" style="68" bestFit="1" customWidth="1"/>
    <col min="10748" max="10748" width="14.25" style="68" bestFit="1" customWidth="1"/>
    <col min="10749" max="10753" width="9" style="68"/>
    <col min="10754" max="10754" width="61" style="68" bestFit="1" customWidth="1"/>
    <col min="10755" max="10755" width="17.25" style="68" customWidth="1"/>
    <col min="10756" max="10756" width="16.75" style="68" customWidth="1"/>
    <col min="10757" max="11002" width="9" style="68"/>
    <col min="11003" max="11003" width="61" style="68" bestFit="1" customWidth="1"/>
    <col min="11004" max="11004" width="14.25" style="68" bestFit="1" customWidth="1"/>
    <col min="11005" max="11009" width="9" style="68"/>
    <col min="11010" max="11010" width="61" style="68" bestFit="1" customWidth="1"/>
    <col min="11011" max="11011" width="17.25" style="68" customWidth="1"/>
    <col min="11012" max="11012" width="16.75" style="68" customWidth="1"/>
    <col min="11013" max="11258" width="9" style="68"/>
    <col min="11259" max="11259" width="61" style="68" bestFit="1" customWidth="1"/>
    <col min="11260" max="11260" width="14.25" style="68" bestFit="1" customWidth="1"/>
    <col min="11261" max="11265" width="9" style="68"/>
    <col min="11266" max="11266" width="61" style="68" bestFit="1" customWidth="1"/>
    <col min="11267" max="11267" width="17.25" style="68" customWidth="1"/>
    <col min="11268" max="11268" width="16.75" style="68" customWidth="1"/>
    <col min="11269" max="11514" width="9" style="68"/>
    <col min="11515" max="11515" width="61" style="68" bestFit="1" customWidth="1"/>
    <col min="11516" max="11516" width="14.25" style="68" bestFit="1" customWidth="1"/>
    <col min="11517" max="11521" width="9" style="68"/>
    <col min="11522" max="11522" width="61" style="68" bestFit="1" customWidth="1"/>
    <col min="11523" max="11523" width="17.25" style="68" customWidth="1"/>
    <col min="11524" max="11524" width="16.75" style="68" customWidth="1"/>
    <col min="11525" max="11770" width="9" style="68"/>
    <col min="11771" max="11771" width="61" style="68" bestFit="1" customWidth="1"/>
    <col min="11772" max="11772" width="14.25" style="68" bestFit="1" customWidth="1"/>
    <col min="11773" max="11777" width="9" style="68"/>
    <col min="11778" max="11778" width="61" style="68" bestFit="1" customWidth="1"/>
    <col min="11779" max="11779" width="17.25" style="68" customWidth="1"/>
    <col min="11780" max="11780" width="16.75" style="68" customWidth="1"/>
    <col min="11781" max="12026" width="9" style="68"/>
    <col min="12027" max="12027" width="61" style="68" bestFit="1" customWidth="1"/>
    <col min="12028" max="12028" width="14.25" style="68" bestFit="1" customWidth="1"/>
    <col min="12029" max="12033" width="9" style="68"/>
    <col min="12034" max="12034" width="61" style="68" bestFit="1" customWidth="1"/>
    <col min="12035" max="12035" width="17.25" style="68" customWidth="1"/>
    <col min="12036" max="12036" width="16.75" style="68" customWidth="1"/>
    <col min="12037" max="12282" width="9" style="68"/>
    <col min="12283" max="12283" width="61" style="68" bestFit="1" customWidth="1"/>
    <col min="12284" max="12284" width="14.25" style="68" bestFit="1" customWidth="1"/>
    <col min="12285" max="12289" width="9" style="68"/>
    <col min="12290" max="12290" width="61" style="68" bestFit="1" customWidth="1"/>
    <col min="12291" max="12291" width="17.25" style="68" customWidth="1"/>
    <col min="12292" max="12292" width="16.75" style="68" customWidth="1"/>
    <col min="12293" max="12538" width="9" style="68"/>
    <col min="12539" max="12539" width="61" style="68" bestFit="1" customWidth="1"/>
    <col min="12540" max="12540" width="14.25" style="68" bestFit="1" customWidth="1"/>
    <col min="12541" max="12545" width="9" style="68"/>
    <col min="12546" max="12546" width="61" style="68" bestFit="1" customWidth="1"/>
    <col min="12547" max="12547" width="17.25" style="68" customWidth="1"/>
    <col min="12548" max="12548" width="16.75" style="68" customWidth="1"/>
    <col min="12549" max="12794" width="9" style="68"/>
    <col min="12795" max="12795" width="61" style="68" bestFit="1" customWidth="1"/>
    <col min="12796" max="12796" width="14.25" style="68" bestFit="1" customWidth="1"/>
    <col min="12797" max="12801" width="9" style="68"/>
    <col min="12802" max="12802" width="61" style="68" bestFit="1" customWidth="1"/>
    <col min="12803" max="12803" width="17.25" style="68" customWidth="1"/>
    <col min="12804" max="12804" width="16.75" style="68" customWidth="1"/>
    <col min="12805" max="13050" width="9" style="68"/>
    <col min="13051" max="13051" width="61" style="68" bestFit="1" customWidth="1"/>
    <col min="13052" max="13052" width="14.25" style="68" bestFit="1" customWidth="1"/>
    <col min="13053" max="13057" width="9" style="68"/>
    <col min="13058" max="13058" width="61" style="68" bestFit="1" customWidth="1"/>
    <col min="13059" max="13059" width="17.25" style="68" customWidth="1"/>
    <col min="13060" max="13060" width="16.75" style="68" customWidth="1"/>
    <col min="13061" max="13306" width="9" style="68"/>
    <col min="13307" max="13307" width="61" style="68" bestFit="1" customWidth="1"/>
    <col min="13308" max="13308" width="14.25" style="68" bestFit="1" customWidth="1"/>
    <col min="13309" max="13313" width="9" style="68"/>
    <col min="13314" max="13314" width="61" style="68" bestFit="1" customWidth="1"/>
    <col min="13315" max="13315" width="17.25" style="68" customWidth="1"/>
    <col min="13316" max="13316" width="16.75" style="68" customWidth="1"/>
    <col min="13317" max="13562" width="9" style="68"/>
    <col min="13563" max="13563" width="61" style="68" bestFit="1" customWidth="1"/>
    <col min="13564" max="13564" width="14.25" style="68" bestFit="1" customWidth="1"/>
    <col min="13565" max="13569" width="9" style="68"/>
    <col min="13570" max="13570" width="61" style="68" bestFit="1" customWidth="1"/>
    <col min="13571" max="13571" width="17.25" style="68" customWidth="1"/>
    <col min="13572" max="13572" width="16.75" style="68" customWidth="1"/>
    <col min="13573" max="13818" width="9" style="68"/>
    <col min="13819" max="13819" width="61" style="68" bestFit="1" customWidth="1"/>
    <col min="13820" max="13820" width="14.25" style="68" bestFit="1" customWidth="1"/>
    <col min="13821" max="13825" width="9" style="68"/>
    <col min="13826" max="13826" width="61" style="68" bestFit="1" customWidth="1"/>
    <col min="13827" max="13827" width="17.25" style="68" customWidth="1"/>
    <col min="13828" max="13828" width="16.75" style="68" customWidth="1"/>
    <col min="13829" max="14074" width="9" style="68"/>
    <col min="14075" max="14075" width="61" style="68" bestFit="1" customWidth="1"/>
    <col min="14076" max="14076" width="14.25" style="68" bestFit="1" customWidth="1"/>
    <col min="14077" max="14081" width="9" style="68"/>
    <col min="14082" max="14082" width="61" style="68" bestFit="1" customWidth="1"/>
    <col min="14083" max="14083" width="17.25" style="68" customWidth="1"/>
    <col min="14084" max="14084" width="16.75" style="68" customWidth="1"/>
    <col min="14085" max="14330" width="9" style="68"/>
    <col min="14331" max="14331" width="61" style="68" bestFit="1" customWidth="1"/>
    <col min="14332" max="14332" width="14.25" style="68" bestFit="1" customWidth="1"/>
    <col min="14333" max="14337" width="9" style="68"/>
    <col min="14338" max="14338" width="61" style="68" bestFit="1" customWidth="1"/>
    <col min="14339" max="14339" width="17.25" style="68" customWidth="1"/>
    <col min="14340" max="14340" width="16.75" style="68" customWidth="1"/>
    <col min="14341" max="14586" width="9" style="68"/>
    <col min="14587" max="14587" width="61" style="68" bestFit="1" customWidth="1"/>
    <col min="14588" max="14588" width="14.25" style="68" bestFit="1" customWidth="1"/>
    <col min="14589" max="14593" width="9" style="68"/>
    <col min="14594" max="14594" width="61" style="68" bestFit="1" customWidth="1"/>
    <col min="14595" max="14595" width="17.25" style="68" customWidth="1"/>
    <col min="14596" max="14596" width="16.75" style="68" customWidth="1"/>
    <col min="14597" max="14842" width="9" style="68"/>
    <col min="14843" max="14843" width="61" style="68" bestFit="1" customWidth="1"/>
    <col min="14844" max="14844" width="14.25" style="68" bestFit="1" customWidth="1"/>
    <col min="14845" max="14849" width="9" style="68"/>
    <col min="14850" max="14850" width="61" style="68" bestFit="1" customWidth="1"/>
    <col min="14851" max="14851" width="17.25" style="68" customWidth="1"/>
    <col min="14852" max="14852" width="16.75" style="68" customWidth="1"/>
    <col min="14853" max="15098" width="9" style="68"/>
    <col min="15099" max="15099" width="61" style="68" bestFit="1" customWidth="1"/>
    <col min="15100" max="15100" width="14.25" style="68" bestFit="1" customWidth="1"/>
    <col min="15101" max="15105" width="9" style="68"/>
    <col min="15106" max="15106" width="61" style="68" bestFit="1" customWidth="1"/>
    <col min="15107" max="15107" width="17.25" style="68" customWidth="1"/>
    <col min="15108" max="15108" width="16.75" style="68" customWidth="1"/>
    <col min="15109" max="15354" width="9" style="68"/>
    <col min="15355" max="15355" width="61" style="68" bestFit="1" customWidth="1"/>
    <col min="15356" max="15356" width="14.25" style="68" bestFit="1" customWidth="1"/>
    <col min="15357" max="15361" width="9" style="68"/>
    <col min="15362" max="15362" width="61" style="68" bestFit="1" customWidth="1"/>
    <col min="15363" max="15363" width="17.25" style="68" customWidth="1"/>
    <col min="15364" max="15364" width="16.75" style="68" customWidth="1"/>
    <col min="15365" max="15610" width="9" style="68"/>
    <col min="15611" max="15611" width="61" style="68" bestFit="1" customWidth="1"/>
    <col min="15612" max="15612" width="14.25" style="68" bestFit="1" customWidth="1"/>
    <col min="15613" max="15617" width="9" style="68"/>
    <col min="15618" max="15618" width="61" style="68" bestFit="1" customWidth="1"/>
    <col min="15619" max="15619" width="17.25" style="68" customWidth="1"/>
    <col min="15620" max="15620" width="16.75" style="68" customWidth="1"/>
    <col min="15621" max="15866" width="9" style="68"/>
    <col min="15867" max="15867" width="61" style="68" bestFit="1" customWidth="1"/>
    <col min="15868" max="15868" width="14.25" style="68" bestFit="1" customWidth="1"/>
    <col min="15869" max="15873" width="9" style="68"/>
    <col min="15874" max="15874" width="61" style="68" bestFit="1" customWidth="1"/>
    <col min="15875" max="15875" width="17.25" style="68" customWidth="1"/>
    <col min="15876" max="15876" width="16.75" style="68" customWidth="1"/>
    <col min="15877" max="16122" width="9" style="68"/>
    <col min="16123" max="16123" width="61" style="68" bestFit="1" customWidth="1"/>
    <col min="16124" max="16124" width="14.25" style="68" bestFit="1" customWidth="1"/>
    <col min="16125" max="16129" width="9" style="68"/>
    <col min="16130" max="16130" width="61" style="68" bestFit="1" customWidth="1"/>
    <col min="16131" max="16131" width="17.25" style="68" customWidth="1"/>
    <col min="16132" max="16132" width="16.75" style="68" customWidth="1"/>
    <col min="16133" max="16378" width="9" style="68"/>
    <col min="16379" max="16379" width="61" style="68" bestFit="1" customWidth="1"/>
    <col min="16380" max="16380" width="14.25" style="68" bestFit="1" customWidth="1"/>
    <col min="16381" max="16384" width="9" style="68"/>
  </cols>
  <sheetData>
    <row r="1" spans="1:16">
      <c r="A1" s="25"/>
      <c r="B1" s="125"/>
      <c r="C1" s="126"/>
      <c r="D1" s="127"/>
      <c r="F1" s="4"/>
      <c r="G1" s="5"/>
      <c r="H1" s="5"/>
      <c r="I1" s="5"/>
    </row>
    <row r="2" spans="1:16">
      <c r="A2" s="27"/>
      <c r="B2" s="128"/>
      <c r="C2" s="28"/>
      <c r="D2" s="129"/>
      <c r="F2" s="4"/>
      <c r="G2" s="5"/>
      <c r="H2" s="5"/>
      <c r="I2" s="5"/>
    </row>
    <row r="3" spans="1:16">
      <c r="A3" s="27"/>
      <c r="B3" s="128"/>
      <c r="C3" s="28"/>
      <c r="D3" s="129"/>
      <c r="F3" s="4"/>
      <c r="G3" s="5"/>
      <c r="H3" s="5"/>
      <c r="I3" s="5"/>
    </row>
    <row r="4" spans="1:16">
      <c r="A4" s="27"/>
      <c r="B4" s="128"/>
      <c r="C4" s="28"/>
      <c r="D4" s="129"/>
      <c r="F4" s="4"/>
      <c r="G4" s="5"/>
      <c r="H4" s="5"/>
      <c r="I4" s="5"/>
    </row>
    <row r="5" spans="1:16" ht="15.75">
      <c r="A5" s="29"/>
      <c r="B5" s="130" t="s">
        <v>276</v>
      </c>
      <c r="C5" s="102"/>
      <c r="D5" s="131"/>
      <c r="E5" s="61"/>
      <c r="F5" s="11"/>
      <c r="G5" s="12"/>
      <c r="H5" s="13"/>
      <c r="I5" s="13"/>
    </row>
    <row r="6" spans="1:16" ht="33" customHeight="1">
      <c r="A6" s="29"/>
      <c r="B6" s="212" t="s">
        <v>366</v>
      </c>
      <c r="C6" s="213"/>
      <c r="D6" s="214"/>
      <c r="E6" s="62"/>
      <c r="F6" s="63"/>
      <c r="G6" s="16"/>
      <c r="H6" s="16"/>
      <c r="I6" s="16"/>
    </row>
    <row r="7" spans="1:16" ht="15">
      <c r="A7" s="29"/>
      <c r="B7" s="132" t="s">
        <v>32</v>
      </c>
      <c r="C7" s="106"/>
      <c r="D7" s="129"/>
      <c r="E7" s="30"/>
      <c r="F7" s="1"/>
      <c r="H7" s="13"/>
      <c r="I7" s="13"/>
    </row>
    <row r="8" spans="1:16" ht="31.5" customHeight="1">
      <c r="A8" s="29"/>
      <c r="B8" s="133" t="s">
        <v>191</v>
      </c>
      <c r="C8" s="71"/>
      <c r="D8" s="129"/>
      <c r="G8" s="12"/>
    </row>
    <row r="9" spans="1:16" ht="15.75">
      <c r="A9" s="29"/>
      <c r="B9" s="133" t="s">
        <v>192</v>
      </c>
      <c r="C9" s="71"/>
      <c r="D9" s="129"/>
      <c r="E9" s="30"/>
      <c r="F9" s="30"/>
      <c r="G9" s="30"/>
      <c r="H9" s="30"/>
      <c r="I9" s="30"/>
      <c r="J9" s="30"/>
      <c r="K9" s="32"/>
    </row>
    <row r="10" spans="1:16" ht="15.75">
      <c r="A10" s="29"/>
      <c r="B10" s="133"/>
      <c r="C10" s="215" t="s">
        <v>133</v>
      </c>
      <c r="D10" s="216"/>
      <c r="E10" s="30"/>
      <c r="F10" s="30"/>
      <c r="G10" s="30"/>
      <c r="H10" s="30"/>
      <c r="I10" s="30"/>
      <c r="J10" s="30"/>
      <c r="K10" s="32"/>
    </row>
    <row r="11" spans="1:16" ht="15.75">
      <c r="A11" s="29"/>
      <c r="B11" s="133"/>
      <c r="C11" s="195" t="s">
        <v>33</v>
      </c>
      <c r="D11" s="217"/>
      <c r="E11" s="31"/>
      <c r="F11" s="31"/>
      <c r="G11" s="31"/>
      <c r="H11" s="31"/>
      <c r="I11" s="31"/>
      <c r="J11" s="31"/>
      <c r="K11" s="32"/>
    </row>
    <row r="12" spans="1:16" ht="15.75">
      <c r="A12" s="29"/>
      <c r="B12" s="134" t="s">
        <v>364</v>
      </c>
      <c r="C12" s="71"/>
      <c r="D12" s="135"/>
      <c r="E12" s="83"/>
      <c r="F12" s="33"/>
      <c r="G12" s="33"/>
      <c r="H12" s="33"/>
      <c r="I12" s="33"/>
      <c r="J12" s="33"/>
      <c r="K12" s="32"/>
    </row>
    <row r="13" spans="1:16" ht="15.75">
      <c r="A13" s="29"/>
      <c r="B13" s="133"/>
      <c r="C13" s="55"/>
      <c r="D13" s="136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</row>
    <row r="14" spans="1:16" ht="15.75">
      <c r="A14" s="29"/>
      <c r="B14" s="133" t="s">
        <v>63</v>
      </c>
      <c r="C14" s="55"/>
      <c r="D14" s="136"/>
    </row>
    <row r="15" spans="1:16">
      <c r="A15" s="121"/>
      <c r="B15" s="137"/>
      <c r="C15" s="56" t="s">
        <v>64</v>
      </c>
      <c r="D15" s="138" t="s">
        <v>65</v>
      </c>
    </row>
    <row r="16" spans="1:16">
      <c r="A16" s="122"/>
      <c r="B16" s="139" t="s">
        <v>66</v>
      </c>
      <c r="C16" s="57"/>
      <c r="D16" s="140"/>
    </row>
    <row r="17" spans="1:4">
      <c r="A17" s="122" t="s">
        <v>67</v>
      </c>
      <c r="B17" s="141" t="s">
        <v>68</v>
      </c>
      <c r="C17" s="145">
        <v>0</v>
      </c>
      <c r="D17" s="151">
        <v>0</v>
      </c>
    </row>
    <row r="18" spans="1:4">
      <c r="A18" s="122" t="s">
        <v>69</v>
      </c>
      <c r="B18" s="141" t="s">
        <v>70</v>
      </c>
      <c r="C18" s="145">
        <v>1.4999999999999999E-2</v>
      </c>
      <c r="D18" s="151">
        <v>1.4999999999999999E-2</v>
      </c>
    </row>
    <row r="19" spans="1:4">
      <c r="A19" s="122" t="s">
        <v>71</v>
      </c>
      <c r="B19" s="141" t="s">
        <v>72</v>
      </c>
      <c r="C19" s="145">
        <v>0.01</v>
      </c>
      <c r="D19" s="151">
        <v>0.01</v>
      </c>
    </row>
    <row r="20" spans="1:4">
      <c r="A20" s="122" t="s">
        <v>73</v>
      </c>
      <c r="B20" s="141" t="s">
        <v>74</v>
      </c>
      <c r="C20" s="145">
        <v>2E-3</v>
      </c>
      <c r="D20" s="151">
        <v>2E-3</v>
      </c>
    </row>
    <row r="21" spans="1:4">
      <c r="A21" s="122" t="s">
        <v>75</v>
      </c>
      <c r="B21" s="141" t="s">
        <v>76</v>
      </c>
      <c r="C21" s="145">
        <v>6.0000000000000001E-3</v>
      </c>
      <c r="D21" s="151">
        <v>6.0000000000000001E-3</v>
      </c>
    </row>
    <row r="22" spans="1:4">
      <c r="A22" s="122" t="s">
        <v>77</v>
      </c>
      <c r="B22" s="141" t="s">
        <v>78</v>
      </c>
      <c r="C22" s="145">
        <v>2.5000000000000001E-2</v>
      </c>
      <c r="D22" s="151">
        <v>2.5000000000000001E-2</v>
      </c>
    </row>
    <row r="23" spans="1:4">
      <c r="A23" s="122" t="s">
        <v>79</v>
      </c>
      <c r="B23" s="141" t="s">
        <v>80</v>
      </c>
      <c r="C23" s="145">
        <v>0.03</v>
      </c>
      <c r="D23" s="151">
        <v>0.03</v>
      </c>
    </row>
    <row r="24" spans="1:4">
      <c r="A24" s="122" t="s">
        <v>81</v>
      </c>
      <c r="B24" s="141" t="s">
        <v>82</v>
      </c>
      <c r="C24" s="145">
        <v>0.08</v>
      </c>
      <c r="D24" s="151">
        <v>0.08</v>
      </c>
    </row>
    <row r="25" spans="1:4">
      <c r="A25" s="122" t="s">
        <v>83</v>
      </c>
      <c r="B25" s="141" t="s">
        <v>84</v>
      </c>
      <c r="C25" s="145">
        <v>0.01</v>
      </c>
      <c r="D25" s="151">
        <v>0.01</v>
      </c>
    </row>
    <row r="26" spans="1:4">
      <c r="A26" s="123" t="s">
        <v>85</v>
      </c>
      <c r="B26" s="141" t="s">
        <v>86</v>
      </c>
      <c r="C26" s="146">
        <f>SUM(C17:C25)</f>
        <v>0.17799999999999999</v>
      </c>
      <c r="D26" s="152">
        <f>SUM(D17:D25)</f>
        <v>0.17799999999999999</v>
      </c>
    </row>
    <row r="27" spans="1:4">
      <c r="A27" s="122"/>
      <c r="B27" s="139" t="s">
        <v>87</v>
      </c>
      <c r="C27" s="147" t="s">
        <v>52</v>
      </c>
      <c r="D27" s="153" t="s">
        <v>52</v>
      </c>
    </row>
    <row r="28" spans="1:4">
      <c r="A28" s="122" t="s">
        <v>88</v>
      </c>
      <c r="B28" s="141" t="s">
        <v>89</v>
      </c>
      <c r="C28" s="148">
        <v>0.1787</v>
      </c>
      <c r="D28" s="154">
        <v>0</v>
      </c>
    </row>
    <row r="29" spans="1:4">
      <c r="A29" s="122" t="s">
        <v>90</v>
      </c>
      <c r="B29" s="142" t="s">
        <v>91</v>
      </c>
      <c r="C29" s="148">
        <v>3.95E-2</v>
      </c>
      <c r="D29" s="154">
        <v>0</v>
      </c>
    </row>
    <row r="30" spans="1:4">
      <c r="A30" s="122" t="s">
        <v>92</v>
      </c>
      <c r="B30" s="141" t="s">
        <v>93</v>
      </c>
      <c r="C30" s="148">
        <v>8.6E-3</v>
      </c>
      <c r="D30" s="154">
        <v>6.7000000000000002E-3</v>
      </c>
    </row>
    <row r="31" spans="1:4">
      <c r="A31" s="122" t="s">
        <v>94</v>
      </c>
      <c r="B31" s="141" t="s">
        <v>95</v>
      </c>
      <c r="C31" s="148">
        <v>0.107</v>
      </c>
      <c r="D31" s="154">
        <v>8.3299999999999999E-2</v>
      </c>
    </row>
    <row r="32" spans="1:4">
      <c r="A32" s="122" t="s">
        <v>96</v>
      </c>
      <c r="B32" s="141" t="s">
        <v>97</v>
      </c>
      <c r="C32" s="148">
        <v>6.9999999999999999E-4</v>
      </c>
      <c r="D32" s="154">
        <v>5.9999999999999995E-4</v>
      </c>
    </row>
    <row r="33" spans="1:4">
      <c r="A33" s="122" t="s">
        <v>98</v>
      </c>
      <c r="B33" s="141" t="s">
        <v>99</v>
      </c>
      <c r="C33" s="148">
        <v>7.1000000000000004E-3</v>
      </c>
      <c r="D33" s="154">
        <v>5.5999999999999999E-3</v>
      </c>
    </row>
    <row r="34" spans="1:4">
      <c r="A34" s="122" t="s">
        <v>100</v>
      </c>
      <c r="B34" s="141" t="s">
        <v>101</v>
      </c>
      <c r="C34" s="148">
        <v>1.46E-2</v>
      </c>
      <c r="D34" s="154">
        <v>0</v>
      </c>
    </row>
    <row r="35" spans="1:4">
      <c r="A35" s="122" t="s">
        <v>102</v>
      </c>
      <c r="B35" s="141" t="s">
        <v>103</v>
      </c>
      <c r="C35" s="148">
        <v>1.1000000000000001E-3</v>
      </c>
      <c r="D35" s="154">
        <v>8.0000000000000004E-4</v>
      </c>
    </row>
    <row r="36" spans="1:4">
      <c r="A36" s="122" t="s">
        <v>104</v>
      </c>
      <c r="B36" s="142" t="s">
        <v>105</v>
      </c>
      <c r="C36" s="148">
        <v>0.1404</v>
      </c>
      <c r="D36" s="154">
        <v>0.10929999999999999</v>
      </c>
    </row>
    <row r="37" spans="1:4">
      <c r="A37" s="122" t="s">
        <v>106</v>
      </c>
      <c r="B37" s="141" t="s">
        <v>107</v>
      </c>
      <c r="C37" s="148">
        <v>2.9999999999999997E-4</v>
      </c>
      <c r="D37" s="154">
        <v>2.9999999999999997E-4</v>
      </c>
    </row>
    <row r="38" spans="1:4">
      <c r="A38" s="123" t="s">
        <v>108</v>
      </c>
      <c r="B38" s="141" t="s">
        <v>109</v>
      </c>
      <c r="C38" s="149">
        <f>SUM(C28:C37)</f>
        <v>0.49799999999999994</v>
      </c>
      <c r="D38" s="155">
        <f>SUM(D28:D37)</f>
        <v>0.20659999999999998</v>
      </c>
    </row>
    <row r="39" spans="1:4">
      <c r="A39" s="122"/>
      <c r="B39" s="139" t="s">
        <v>110</v>
      </c>
      <c r="C39" s="147" t="s">
        <v>52</v>
      </c>
      <c r="D39" s="153" t="s">
        <v>52</v>
      </c>
    </row>
    <row r="40" spans="1:4">
      <c r="A40" s="122" t="s">
        <v>111</v>
      </c>
      <c r="B40" s="141" t="s">
        <v>112</v>
      </c>
      <c r="C40" s="148">
        <v>4.4400000000000002E-2</v>
      </c>
      <c r="D40" s="154">
        <v>3.4599999999999999E-2</v>
      </c>
    </row>
    <row r="41" spans="1:4">
      <c r="A41" s="122" t="s">
        <v>113</v>
      </c>
      <c r="B41" s="141" t="s">
        <v>114</v>
      </c>
      <c r="C41" s="148">
        <v>1E-3</v>
      </c>
      <c r="D41" s="154">
        <v>8.0000000000000004E-4</v>
      </c>
    </row>
    <row r="42" spans="1:4">
      <c r="A42" s="122" t="s">
        <v>115</v>
      </c>
      <c r="B42" s="142" t="s">
        <v>116</v>
      </c>
      <c r="C42" s="148">
        <v>0</v>
      </c>
      <c r="D42" s="154">
        <v>0</v>
      </c>
    </row>
    <row r="43" spans="1:4">
      <c r="A43" s="122" t="s">
        <v>117</v>
      </c>
      <c r="B43" s="141" t="s">
        <v>118</v>
      </c>
      <c r="C43" s="148">
        <v>3.9399999999999998E-2</v>
      </c>
      <c r="D43" s="154">
        <v>3.0700000000000002E-2</v>
      </c>
    </row>
    <row r="44" spans="1:4">
      <c r="A44" s="122" t="s">
        <v>119</v>
      </c>
      <c r="B44" s="141" t="s">
        <v>120</v>
      </c>
      <c r="C44" s="148">
        <v>3.7000000000000002E-3</v>
      </c>
      <c r="D44" s="154">
        <v>2.8999999999999998E-3</v>
      </c>
    </row>
    <row r="45" spans="1:4">
      <c r="A45" s="123" t="s">
        <v>121</v>
      </c>
      <c r="B45" s="141" t="s">
        <v>122</v>
      </c>
      <c r="C45" s="149">
        <f>SUM(C40:C44)</f>
        <v>8.8499999999999995E-2</v>
      </c>
      <c r="D45" s="155">
        <f>SUM(D40:D44)</f>
        <v>6.9000000000000006E-2</v>
      </c>
    </row>
    <row r="46" spans="1:4">
      <c r="A46" s="122"/>
      <c r="B46" s="139" t="s">
        <v>123</v>
      </c>
      <c r="C46" s="147" t="s">
        <v>52</v>
      </c>
      <c r="D46" s="153" t="s">
        <v>52</v>
      </c>
    </row>
    <row r="47" spans="1:4">
      <c r="A47" s="122" t="s">
        <v>124</v>
      </c>
      <c r="B47" s="141" t="s">
        <v>125</v>
      </c>
      <c r="C47" s="145">
        <v>8.8599999999999998E-2</v>
      </c>
      <c r="D47" s="151">
        <f>D26*D38</f>
        <v>3.6774799999999996E-2</v>
      </c>
    </row>
    <row r="48" spans="1:4" ht="25.5">
      <c r="A48" s="122" t="s">
        <v>126</v>
      </c>
      <c r="B48" s="143" t="s">
        <v>127</v>
      </c>
      <c r="C48" s="148">
        <v>3.7000000000000002E-3</v>
      </c>
      <c r="D48" s="154">
        <f>(D26*D41)+(D24*D40)</f>
        <v>2.9104000000000001E-3</v>
      </c>
    </row>
    <row r="49" spans="1:4">
      <c r="A49" s="123" t="s">
        <v>128</v>
      </c>
      <c r="B49" s="141" t="s">
        <v>129</v>
      </c>
      <c r="C49" s="149">
        <v>9.2299999999999993E-2</v>
      </c>
      <c r="D49" s="155">
        <f>SUM(D47:D48)</f>
        <v>3.9685199999999997E-2</v>
      </c>
    </row>
    <row r="50" spans="1:4" ht="15" thickBot="1">
      <c r="A50" s="124"/>
      <c r="B50" s="144" t="s">
        <v>130</v>
      </c>
      <c r="C50" s="150">
        <f>SUM(C26,C38,C45,C49)</f>
        <v>0.85680000000000001</v>
      </c>
      <c r="D50" s="156">
        <f>SUM(D26,D38,D45,D49)</f>
        <v>0.49328519999999992</v>
      </c>
    </row>
  </sheetData>
  <mergeCells count="3">
    <mergeCell ref="B6:D6"/>
    <mergeCell ref="C10:D10"/>
    <mergeCell ref="C11:D11"/>
  </mergeCells>
  <pageMargins left="0.511811024" right="0.511811024" top="0.78740157499999996" bottom="0.78740157499999996" header="0.31496062000000002" footer="0.31496062000000002"/>
  <pageSetup paperSize="9" scale="74" orientation="portrait" r:id="rId1"/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tabSelected="1" view="pageBreakPreview" topLeftCell="A4" zoomScale="80" zoomScaleNormal="100" zoomScaleSheetLayoutView="80" workbookViewId="0">
      <selection activeCell="E19" sqref="E19"/>
    </sheetView>
  </sheetViews>
  <sheetFormatPr defaultRowHeight="14.25"/>
  <cols>
    <col min="2" max="2" width="16.125" customWidth="1"/>
    <col min="3" max="3" width="63.5" customWidth="1"/>
    <col min="4" max="4" width="25.2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>
      <c r="A1" s="25"/>
      <c r="B1" s="26"/>
      <c r="C1" s="26"/>
      <c r="D1" s="3"/>
      <c r="E1" s="3"/>
      <c r="F1" s="4"/>
      <c r="G1" s="5"/>
      <c r="H1" s="5"/>
      <c r="I1" s="5"/>
    </row>
    <row r="2" spans="1:11">
      <c r="A2" s="27"/>
      <c r="B2" s="28"/>
      <c r="C2" s="28"/>
      <c r="D2" s="3"/>
      <c r="E2" s="3"/>
      <c r="F2" s="4"/>
      <c r="G2" s="5"/>
      <c r="H2" s="5"/>
      <c r="I2" s="5"/>
    </row>
    <row r="3" spans="1:11">
      <c r="A3" s="27"/>
      <c r="B3" s="28"/>
      <c r="C3" s="28"/>
      <c r="D3" s="3"/>
      <c r="E3" s="3"/>
      <c r="F3" s="4"/>
      <c r="G3" s="5"/>
      <c r="H3" s="5"/>
      <c r="I3" s="5"/>
    </row>
    <row r="4" spans="1:11">
      <c r="A4" s="27"/>
      <c r="B4" s="28"/>
      <c r="C4" s="28"/>
      <c r="E4" s="3"/>
      <c r="F4" s="4"/>
      <c r="G4" s="5"/>
      <c r="H4" s="5"/>
      <c r="I4" s="5"/>
    </row>
    <row r="5" spans="1:11" ht="15.75">
      <c r="A5" s="7"/>
      <c r="B5" s="8" t="s">
        <v>276</v>
      </c>
      <c r="C5" s="9"/>
      <c r="D5" s="10"/>
      <c r="E5" s="10"/>
      <c r="F5" s="11"/>
      <c r="G5" s="12"/>
      <c r="H5" s="13"/>
      <c r="I5" s="13"/>
      <c r="J5" s="6"/>
    </row>
    <row r="6" spans="1:11" ht="33" customHeight="1">
      <c r="A6" s="7"/>
      <c r="B6" s="220" t="s">
        <v>275</v>
      </c>
      <c r="C6" s="220"/>
      <c r="D6" s="220"/>
      <c r="E6" s="14"/>
      <c r="F6" s="15"/>
      <c r="G6" s="16"/>
      <c r="H6" s="16"/>
      <c r="I6" s="16"/>
      <c r="J6" s="6"/>
    </row>
    <row r="7" spans="1:11" ht="15">
      <c r="A7" s="7"/>
      <c r="B7" s="17" t="s">
        <v>32</v>
      </c>
      <c r="C7" s="13"/>
      <c r="D7" s="6"/>
      <c r="E7" s="17"/>
      <c r="F7" s="18"/>
      <c r="H7" s="13"/>
      <c r="I7" s="13"/>
      <c r="J7" s="6"/>
    </row>
    <row r="8" spans="1:11" ht="31.5" customHeight="1">
      <c r="A8" s="7"/>
      <c r="B8" s="20" t="s">
        <v>191</v>
      </c>
      <c r="C8" s="6"/>
      <c r="G8" s="12"/>
      <c r="J8" s="6"/>
    </row>
    <row r="9" spans="1:11" ht="15.75">
      <c r="A9" s="29"/>
      <c r="B9" s="20" t="s">
        <v>192</v>
      </c>
      <c r="E9" s="30"/>
      <c r="F9" s="30"/>
      <c r="G9" s="30"/>
      <c r="H9" s="30"/>
      <c r="I9" s="30"/>
      <c r="J9" s="30"/>
      <c r="K9" s="32"/>
    </row>
    <row r="10" spans="1:11" ht="15.75">
      <c r="A10" s="29"/>
      <c r="B10" s="20"/>
      <c r="C10" s="221" t="s">
        <v>133</v>
      </c>
      <c r="D10" s="221"/>
      <c r="E10" s="30"/>
      <c r="F10" s="30"/>
      <c r="G10" s="30"/>
      <c r="H10" s="30"/>
      <c r="I10" s="30"/>
      <c r="J10" s="30"/>
      <c r="K10" s="32"/>
    </row>
    <row r="11" spans="1:11" ht="15.75">
      <c r="A11" s="29"/>
      <c r="B11" s="20"/>
      <c r="C11" s="222" t="s">
        <v>33</v>
      </c>
      <c r="D11" s="222"/>
      <c r="E11" s="31"/>
      <c r="F11" s="31"/>
      <c r="G11" s="31"/>
      <c r="H11" s="31"/>
      <c r="I11" s="31"/>
      <c r="J11" s="31"/>
      <c r="K11" s="32"/>
    </row>
    <row r="12" spans="1:11" ht="15.75">
      <c r="A12" s="29"/>
      <c r="C12" s="19" t="s">
        <v>365</v>
      </c>
      <c r="D12" s="83"/>
      <c r="E12" s="83"/>
      <c r="F12" s="33"/>
      <c r="G12" s="33"/>
      <c r="H12" s="33"/>
      <c r="I12" s="33"/>
      <c r="J12" s="33"/>
      <c r="K12" s="32"/>
    </row>
    <row r="13" spans="1:11" ht="16.5" thickBot="1">
      <c r="D13" s="157"/>
      <c r="E13" s="157"/>
    </row>
    <row r="14" spans="1:11" s="34" customFormat="1" ht="15.75" thickBot="1">
      <c r="B14" s="218" t="s">
        <v>34</v>
      </c>
      <c r="C14" s="219"/>
      <c r="D14" s="219"/>
    </row>
    <row r="15" spans="1:11" s="34" customFormat="1" ht="15.75" thickBot="1">
      <c r="B15" s="35"/>
      <c r="C15" s="36"/>
      <c r="D15" s="36"/>
    </row>
    <row r="16" spans="1:11" s="34" customFormat="1" ht="15.75" customHeight="1" thickBot="1">
      <c r="B16" s="218" t="s">
        <v>35</v>
      </c>
      <c r="C16" s="219"/>
      <c r="D16" s="225"/>
    </row>
    <row r="17" spans="2:7" s="34" customFormat="1" ht="15">
      <c r="B17" s="226" t="s">
        <v>36</v>
      </c>
      <c r="C17" s="226" t="s">
        <v>37</v>
      </c>
      <c r="D17" s="228" t="s">
        <v>38</v>
      </c>
    </row>
    <row r="18" spans="2:7" s="34" customFormat="1" ht="15.75" thickBot="1">
      <c r="B18" s="227"/>
      <c r="C18" s="227"/>
      <c r="D18" s="229"/>
    </row>
    <row r="19" spans="2:7" s="34" customFormat="1" ht="15.75" thickBot="1">
      <c r="B19" s="230"/>
      <c r="C19" s="231"/>
      <c r="D19" s="231"/>
    </row>
    <row r="20" spans="2:7" s="34" customFormat="1" ht="15">
      <c r="B20" s="37"/>
      <c r="C20" s="223" t="s">
        <v>39</v>
      </c>
      <c r="D20" s="224"/>
    </row>
    <row r="21" spans="2:7" s="34" customFormat="1" ht="15">
      <c r="B21" s="38" t="s">
        <v>40</v>
      </c>
      <c r="C21" s="39" t="s">
        <v>41</v>
      </c>
      <c r="D21" s="40">
        <v>8.0000000000000002E-3</v>
      </c>
    </row>
    <row r="22" spans="2:7" s="34" customFormat="1" ht="15">
      <c r="B22" s="38" t="s">
        <v>42</v>
      </c>
      <c r="C22" s="39" t="s">
        <v>43</v>
      </c>
      <c r="D22" s="40">
        <v>8.9999999999999993E-3</v>
      </c>
      <c r="E22" s="41"/>
    </row>
    <row r="23" spans="2:7" s="34" customFormat="1" ht="15">
      <c r="B23" s="38" t="s">
        <v>44</v>
      </c>
      <c r="C23" s="39" t="s">
        <v>45</v>
      </c>
      <c r="D23" s="40">
        <v>8.0000000000000002E-3</v>
      </c>
    </row>
    <row r="24" spans="2:7" s="34" customFormat="1" ht="15">
      <c r="B24" s="38" t="s">
        <v>46</v>
      </c>
      <c r="C24" s="39" t="s">
        <v>47</v>
      </c>
      <c r="D24" s="40">
        <v>2.2450000000000001E-2</v>
      </c>
    </row>
    <row r="25" spans="2:7" s="34" customFormat="1" ht="15.75" thickBot="1">
      <c r="B25" s="232" t="s">
        <v>48</v>
      </c>
      <c r="C25" s="233"/>
      <c r="D25" s="42">
        <f>SUM(D21:D24)</f>
        <v>4.7450000000000006E-2</v>
      </c>
    </row>
    <row r="26" spans="2:7" s="34" customFormat="1" ht="15.75" thickBot="1">
      <c r="B26" s="234"/>
      <c r="C26" s="235"/>
      <c r="D26" s="235"/>
    </row>
    <row r="27" spans="2:7" s="34" customFormat="1" ht="15">
      <c r="B27" s="37"/>
      <c r="C27" s="223" t="s">
        <v>49</v>
      </c>
      <c r="D27" s="224"/>
    </row>
    <row r="28" spans="2:7" s="34" customFormat="1" ht="15">
      <c r="B28" s="38" t="s">
        <v>50</v>
      </c>
      <c r="C28" s="39" t="s">
        <v>51</v>
      </c>
      <c r="D28" s="40">
        <v>0.06</v>
      </c>
      <c r="E28" s="34" t="s">
        <v>52</v>
      </c>
      <c r="G28"/>
    </row>
    <row r="29" spans="2:7" s="34" customFormat="1" ht="15.75" thickBot="1">
      <c r="B29" s="232" t="s">
        <v>53</v>
      </c>
      <c r="C29" s="233"/>
      <c r="D29" s="42">
        <f>SUM(D28)</f>
        <v>0.06</v>
      </c>
    </row>
    <row r="30" spans="2:7" s="34" customFormat="1" ht="15.75" thickBot="1">
      <c r="B30" s="234"/>
      <c r="C30" s="235"/>
      <c r="D30" s="235"/>
    </row>
    <row r="31" spans="2:7" s="34" customFormat="1" ht="15">
      <c r="B31" s="37"/>
      <c r="C31" s="223" t="s">
        <v>54</v>
      </c>
      <c r="D31" s="224"/>
    </row>
    <row r="32" spans="2:7" s="34" customFormat="1" ht="15">
      <c r="B32" s="248" t="s">
        <v>55</v>
      </c>
      <c r="C32" s="39" t="s">
        <v>56</v>
      </c>
      <c r="D32" s="40">
        <v>6.4999999999999997E-3</v>
      </c>
    </row>
    <row r="33" spans="2:4" s="34" customFormat="1" ht="15">
      <c r="B33" s="249"/>
      <c r="C33" s="39" t="s">
        <v>57</v>
      </c>
      <c r="D33" s="40">
        <v>0.03</v>
      </c>
    </row>
    <row r="34" spans="2:4" s="34" customFormat="1" ht="15">
      <c r="B34" s="249"/>
      <c r="C34" s="251" t="s">
        <v>58</v>
      </c>
      <c r="D34" s="253">
        <v>0.03</v>
      </c>
    </row>
    <row r="35" spans="2:4" s="34" customFormat="1" ht="15">
      <c r="B35" s="249"/>
      <c r="C35" s="252"/>
      <c r="D35" s="254"/>
    </row>
    <row r="36" spans="2:4" s="34" customFormat="1" ht="15">
      <c r="B36" s="250"/>
      <c r="C36" s="43" t="s">
        <v>59</v>
      </c>
      <c r="D36" s="44">
        <v>4.4999999999999998E-2</v>
      </c>
    </row>
    <row r="37" spans="2:4" s="34" customFormat="1" ht="15.75" thickBot="1">
      <c r="B37" s="232" t="s">
        <v>60</v>
      </c>
      <c r="C37" s="233"/>
      <c r="D37" s="42">
        <f>SUM(D32:D36)</f>
        <v>0.1115</v>
      </c>
    </row>
    <row r="38" spans="2:4" s="34" customFormat="1" ht="15">
      <c r="B38" s="255"/>
      <c r="C38" s="256"/>
      <c r="D38" s="256"/>
    </row>
    <row r="39" spans="2:4" s="34" customFormat="1" ht="15">
      <c r="B39" s="257" t="s">
        <v>61</v>
      </c>
      <c r="C39" s="258"/>
      <c r="D39" s="258"/>
    </row>
    <row r="40" spans="2:4" s="34" customFormat="1" ht="15.75" thickBot="1">
      <c r="B40" s="45"/>
      <c r="C40" s="46"/>
      <c r="D40" s="46"/>
    </row>
    <row r="41" spans="2:4" s="34" customFormat="1" ht="15">
      <c r="B41" s="236"/>
      <c r="C41" s="237"/>
      <c r="D41" s="238"/>
    </row>
    <row r="42" spans="2:4" s="34" customFormat="1" ht="15.75" thickBot="1">
      <c r="B42" s="239"/>
      <c r="C42" s="240"/>
      <c r="D42" s="241"/>
    </row>
    <row r="43" spans="2:4" s="34" customFormat="1" ht="15.75" thickBot="1">
      <c r="B43" s="47"/>
      <c r="C43" s="48"/>
      <c r="D43" s="49"/>
    </row>
    <row r="44" spans="2:4" s="34" customFormat="1" ht="15">
      <c r="B44" s="242" t="s">
        <v>62</v>
      </c>
      <c r="C44" s="243"/>
      <c r="D44" s="246">
        <f>ROUND(((((1+(D24+D21+D22))*(1+D23)*(1+D29))/(1-D37))-1),4)</f>
        <v>0.25</v>
      </c>
    </row>
    <row r="45" spans="2:4" s="34" customFormat="1" ht="15.75" thickBot="1">
      <c r="B45" s="244"/>
      <c r="C45" s="245"/>
      <c r="D45" s="247"/>
    </row>
    <row r="46" spans="2:4" s="34" customFormat="1" ht="15.75">
      <c r="B46" s="50"/>
      <c r="C46" s="51"/>
      <c r="D46" s="52"/>
    </row>
    <row r="47" spans="2:4" s="34" customFormat="1" ht="15">
      <c r="B47" s="53"/>
      <c r="C47" s="54"/>
      <c r="D47" s="54"/>
    </row>
    <row r="48" spans="2:4" s="34" customFormat="1" ht="15"/>
  </sheetData>
  <mergeCells count="25"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  <mergeCell ref="B14:D14"/>
    <mergeCell ref="B6:D6"/>
    <mergeCell ref="C10:D10"/>
    <mergeCell ref="C11:D11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</mergeCells>
  <pageMargins left="0.511811024" right="0.511811024" top="0.78740157499999996" bottom="0.78740157499999996" header="0.31496062000000002" footer="0.31496062000000002"/>
  <pageSetup paperSize="9" scale="74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Orçamento Sintético</vt:lpstr>
      <vt:lpstr>Buttons (2)</vt:lpstr>
      <vt:lpstr>ENCARGOS SOCIAIS</vt:lpstr>
      <vt:lpstr>BDI</vt:lpstr>
      <vt:lpstr>BDI!Area_de_impressao</vt:lpstr>
      <vt:lpstr>'ENCARGOS SOCIAIS'!Area_de_impressao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Givanildo Nunes Neves</cp:lastModifiedBy>
  <cp:revision>0</cp:revision>
  <cp:lastPrinted>2021-07-16T21:08:51Z</cp:lastPrinted>
  <dcterms:created xsi:type="dcterms:W3CDTF">2020-09-15T14:35:04Z</dcterms:created>
  <dcterms:modified xsi:type="dcterms:W3CDTF">2021-07-16T21:20:50Z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aa03b6-11ab-4b66-82fe-803fbf954276_Enabled">
    <vt:lpwstr>true</vt:lpwstr>
  </property>
  <property fmtid="{D5CDD505-2E9C-101B-9397-08002B2CF9AE}" pid="3" name="MSIP_Label_60aa03b6-11ab-4b66-82fe-803fbf954276_SetDate">
    <vt:lpwstr>2021-05-03T17:43:14Z</vt:lpwstr>
  </property>
  <property fmtid="{D5CDD505-2E9C-101B-9397-08002B2CF9AE}" pid="4" name="MSIP_Label_60aa03b6-11ab-4b66-82fe-803fbf954276_Method">
    <vt:lpwstr>Privileged</vt:lpwstr>
  </property>
  <property fmtid="{D5CDD505-2E9C-101B-9397-08002B2CF9AE}" pid="5" name="MSIP_Label_60aa03b6-11ab-4b66-82fe-803fbf954276_Name">
    <vt:lpwstr>Pública</vt:lpwstr>
  </property>
  <property fmtid="{D5CDD505-2E9C-101B-9397-08002B2CF9AE}" pid="6" name="MSIP_Label_60aa03b6-11ab-4b66-82fe-803fbf954276_SiteId">
    <vt:lpwstr>c45ab305-6c94-4ace-b7ae-5810e4d26b68</vt:lpwstr>
  </property>
  <property fmtid="{D5CDD505-2E9C-101B-9397-08002B2CF9AE}" pid="7" name="MSIP_Label_60aa03b6-11ab-4b66-82fe-803fbf954276_ActionId">
    <vt:lpwstr>6088e1a0-4aff-4c38-bbc0-9c3a18cabc60</vt:lpwstr>
  </property>
  <property fmtid="{D5CDD505-2E9C-101B-9397-08002B2CF9AE}" pid="8" name="MSIP_Label_60aa03b6-11ab-4b66-82fe-803fbf954276_ContentBits">
    <vt:lpwstr>0</vt:lpwstr>
  </property>
</Properties>
</file>