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nupro\COENG\SENAI\CAXIAS\SERVIÇOS (TR)\2021\PLATAFORMA\"/>
    </mc:Choice>
  </mc:AlternateContent>
  <bookViews>
    <workbookView xWindow="-120" yWindow="-120" windowWidth="24240" windowHeight="13140"/>
  </bookViews>
  <sheets>
    <sheet name="Orçamento Sintético" sheetId="1" r:id="rId1"/>
    <sheet name="Cronograma" sheetId="9" r:id="rId2"/>
    <sheet name="ENCARGOS SOCIAIS" sheetId="8" r:id="rId3"/>
    <sheet name="BDI" sheetId="4" r:id="rId4"/>
    <sheet name="Orçamento Analítico" sheetId="10" r:id="rId5"/>
  </sheets>
  <definedNames>
    <definedName name="_xlnm.Print_Area" localSheetId="3">BDI!$A$1:$D$47</definedName>
    <definedName name="_xlnm.Print_Area" localSheetId="2">'ENCARGOS SOCIAIS'!$A$1:$D$50</definedName>
    <definedName name="_xlnm.Print_Area" localSheetId="4">'Orçamento Analítico'!$A$1:$J$91</definedName>
    <definedName name="_xlnm.Print_Area" localSheetId="0">'Orçamento Sintético'!$A$1:$J$23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C45" i="8"/>
  <c r="D38" i="8"/>
  <c r="C38" i="8"/>
  <c r="D26" i="8"/>
  <c r="C26" i="8"/>
  <c r="C50" i="8" s="1"/>
  <c r="D48" i="8" l="1"/>
  <c r="D47" i="8"/>
  <c r="D49" i="8" s="1"/>
  <c r="D50" i="8" s="1"/>
  <c r="D37" i="4" l="1"/>
  <c r="D29" i="4"/>
  <c r="D44" i="4" s="1"/>
  <c r="D25" i="4"/>
</calcChain>
</file>

<file path=xl/sharedStrings.xml><?xml version="1.0" encoding="utf-8"?>
<sst xmlns="http://schemas.openxmlformats.org/spreadsheetml/2006/main" count="627" uniqueCount="278">
  <si>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</si>
  <si>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</si>
  <si>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</si>
  <si>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</si>
  <si>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</si>
  <si>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</si>
  <si>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</si>
  <si>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</si>
  <si>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>Peso (%)</t>
  </si>
  <si>
    <t xml:space="preserve"> 1 </t>
  </si>
  <si>
    <t xml:space="preserve"> 1.1 </t>
  </si>
  <si>
    <t>ORSE</t>
  </si>
  <si>
    <t>SINAPI</t>
  </si>
  <si>
    <t>un</t>
  </si>
  <si>
    <t>UN</t>
  </si>
  <si>
    <t>MES</t>
  </si>
  <si>
    <t xml:space="preserve"> 2 </t>
  </si>
  <si>
    <t>Próprio</t>
  </si>
  <si>
    <t xml:space="preserve"> 3 </t>
  </si>
  <si>
    <t>M</t>
  </si>
  <si>
    <t xml:space="preserve"> 4 </t>
  </si>
  <si>
    <t xml:space="preserve"> 4.1 </t>
  </si>
  <si>
    <t>Total sem BDI</t>
  </si>
  <si>
    <t>Total do BDI</t>
  </si>
  <si>
    <t>Total Geral</t>
  </si>
  <si>
    <t xml:space="preserve">B.D.I.EQUIPAMENTOS=16,00%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</si>
  <si>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</si>
  <si>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</si>
  <si>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</si>
  <si>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</si>
  <si>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</si>
  <si>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</si>
  <si>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</si>
  <si>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</si>
  <si>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</si>
  <si>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</si>
  <si>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</si>
  <si>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</si>
  <si>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</si>
  <si>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</si>
  <si>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</si>
  <si>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</si>
  <si>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</si>
  <si>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</si>
  <si>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</si>
  <si>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</si>
  <si>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</si>
  <si>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</si>
  <si>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</si>
  <si>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</si>
  <si>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</si>
  <si>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</si>
  <si>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</si>
  <si>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</si>
  <si>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</si>
  <si>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</si>
  <si>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</si>
  <si>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</si>
  <si>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</si>
  <si>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</si>
  <si>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</si>
  <si>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</si>
  <si>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</si>
  <si>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</si>
  <si>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</si>
  <si>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</si>
  <si>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</si>
  <si>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</si>
  <si>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</si>
  <si>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</si>
  <si>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</si>
  <si>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</si>
  <si>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</si>
  <si>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</si>
  <si>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</si>
  <si>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</si>
  <si>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</si>
  <si>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</si>
  <si>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</si>
  <si>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</si>
  <si>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</si>
  <si>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</si>
  <si>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</si>
  <si>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</si>
  <si>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</si>
  <si>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</si>
  <si>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</si>
  <si>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</si>
  <si>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</si>
  <si>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</si>
  <si>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</si>
  <si>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</si>
  <si>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</si>
  <si>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</si>
  <si>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</si>
  <si>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</si>
  <si>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</si>
  <si>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</si>
  <si>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</si>
  <si>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</si>
  <si>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</si>
  <si>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</si>
  <si>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</si>
  <si>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</si>
  <si>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</si>
  <si>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</si>
  <si>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</si>
  <si>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</si>
  <si>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</si>
  <si>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</si>
  <si>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</si>
  <si>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</si>
  <si>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</si>
  <si>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</si>
  <si>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</si>
  <si>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</si>
  <si>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</si>
  <si>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</si>
  <si>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</si>
  <si>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</si>
  <si>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</si>
  <si>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</si>
  <si>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</si>
  <si>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B.D.I.PADRÃO =25,00%                  </t>
  </si>
  <si>
    <t>Obra</t>
  </si>
  <si>
    <t>Total Por Etapa</t>
  </si>
  <si>
    <t>30 DIAS</t>
  </si>
  <si>
    <t/>
  </si>
  <si>
    <t>Porcentagem</t>
  </si>
  <si>
    <t>Custo</t>
  </si>
  <si>
    <t>Porcentagem Acumulado</t>
  </si>
  <si>
    <t>Custo Acumulado</t>
  </si>
  <si>
    <t xml:space="preserve"> 2.1 </t>
  </si>
  <si>
    <t>HORISTA=85,68%</t>
  </si>
  <si>
    <t>MENSALISTA=49,33%</t>
  </si>
  <si>
    <t xml:space="preserve"> 100,0%</t>
  </si>
  <si>
    <t>Valor Unit</t>
  </si>
  <si>
    <t xml:space="preserve"> 1.2 </t>
  </si>
  <si>
    <t xml:space="preserve"> 07/2022 </t>
  </si>
  <si>
    <t>TAXA DE ART - CREA/CAU</t>
  </si>
  <si>
    <t>VB</t>
  </si>
  <si>
    <t xml:space="preserve"> 3.2 </t>
  </si>
  <si>
    <t>SETOP</t>
  </si>
  <si>
    <t xml:space="preserve"> 4.2 </t>
  </si>
  <si>
    <t xml:space="preserve"> 4.3 </t>
  </si>
  <si>
    <t>Bancos</t>
  </si>
  <si>
    <t xml:space="preserve"> 51,57%</t>
  </si>
  <si>
    <t xml:space="preserve"> 41.703,88</t>
  </si>
  <si>
    <t xml:space="preserve"> 39.162,57</t>
  </si>
  <si>
    <t xml:space="preserve"> 80.866,45</t>
  </si>
  <si>
    <t>SENAI - SERVIÇO NACIONAL DA APRENDIZAGEM INDUSTRIAL</t>
  </si>
  <si>
    <t>B.D.I.</t>
  </si>
  <si>
    <t>Encargos Sociais</t>
  </si>
  <si>
    <t>PLATAFORMA PNE</t>
  </si>
  <si>
    <t xml:space="preserve">SINAPI - 03/2021 - Maranhão
SBC - 05/2021 - Maranhão
SICRO3 - 10/2020 - Maranhão
SICRO2 - 11/2016 - Maranhão
ORSE - 02/2021 - Sergipe
SEDOP - 03/2021 - Pará
SEINFRA - 027 - Ceará
SETOP - 01/2021 - Minas Gerais
IOPES - 02/2021 - Espírito Santo
SIURB - 01/2021 - São Paulo
SIURB INFRA - 01/2021 - São Paulo
SUDECAP - 02/2021 - Minas Gerais
CPOS - 03/2021 - São Paulo
FDE - 01/2021 - São Paulo
AGETOP CIVIL - 11/2020 - Goiás
CAEMA - 12/2019 - Maranhão
</t>
  </si>
  <si>
    <t>Orçamento Sintética</t>
  </si>
  <si>
    <t>SERVIÇOS INICIAIS</t>
  </si>
  <si>
    <t xml:space="preserve"> 73847/002 </t>
  </si>
  <si>
    <t>ALUGUEL CONTAINER/ESCRIT/WC C/1 VASO/1 LAV/1 MIC/4 CHUV LARG          =2,20M COMPR=6,20M ALT=2,50M CHAPA ACO NERV TRAPEZ FORROC/            ISOL TERMO-ACUST CHASSIS REFORC PISO COMPENS NAVAL INCL INST          ELETR/HIDRO-SANIT EXCL TRANSP/CARGA/DESCARGA</t>
  </si>
  <si>
    <t>MOBILIZAÇÃO e DESMOBILIZAÇÃO</t>
  </si>
  <si>
    <t xml:space="preserve"> ED-4177 </t>
  </si>
  <si>
    <t>DESLOCAMENTO INTERMUNICIPAL</t>
  </si>
  <si>
    <t>KM</t>
  </si>
  <si>
    <t>EQUIPAMENTO</t>
  </si>
  <si>
    <t xml:space="preserve"> 30.14.040 </t>
  </si>
  <si>
    <t>CPOS</t>
  </si>
  <si>
    <t>Plataforma para elevação até 2,00 m, nas dimensões de 900 x 1400 mm, capacidade de 250 kg - percurso superior a 1,00 m de altura</t>
  </si>
  <si>
    <t>CJ</t>
  </si>
  <si>
    <t xml:space="preserve"> 3.3 </t>
  </si>
  <si>
    <t xml:space="preserve"> 6693 </t>
  </si>
  <si>
    <t>Frete</t>
  </si>
  <si>
    <t>Instalação elétrica</t>
  </si>
  <si>
    <t xml:space="preserve"> 91929 </t>
  </si>
  <si>
    <t>CABO DE COBRE FLEXÍVEL ISOLADO, 4 MM², ANTI-CHAMA 0,6/1,0 KV, PARA CIRCUITOS TERMINAIS - FORNECIMENTO E INSTALAÇÃO. AF_12/2015</t>
  </si>
  <si>
    <t xml:space="preserve"> 95749 </t>
  </si>
  <si>
    <t>ELETRODUTO DE AÇO GALVANIZADO, CLASSE LEVE, DN 20 MM (3/4), APARENTE, INSTALADO EM PAREDE - FORNECIMENTO E INSTALAÇÃO. AF_11/2016_P</t>
  </si>
  <si>
    <t xml:space="preserve"> 93654 </t>
  </si>
  <si>
    <t>DISJUNTOR MONOPOLAR TIPO DIN, CORRENTE NOMINAL DE 16A - FORNECIMENTO E INSTALAÇÃO. AF_10/2020</t>
  </si>
  <si>
    <t xml:space="preserve"> 4.4 </t>
  </si>
  <si>
    <t xml:space="preserve"> 7996 </t>
  </si>
  <si>
    <t>Disjuntor bipolar DR 25 A  - Dispositivo residual diferencial, tipo AC, 30MA, ref.5SM1 312-OMB, Siemens ou similar</t>
  </si>
  <si>
    <t>SINAPI - 03/2021 - Maranhão
SBC - 05/2021 - Maranhão
ORSE - 02/2021 - Sergipe
SEDOP - 03/2021 - Pará
SETOP - 01/2021 - Minas Gerais</t>
  </si>
  <si>
    <t>EQUIPAMENTOS:16,00%</t>
  </si>
  <si>
    <t>PADRÃO: 25,00%</t>
  </si>
  <si>
    <t>Cronograma Físico e Financeiro</t>
  </si>
  <si>
    <t>60 DIAS</t>
  </si>
  <si>
    <t xml:space="preserve"> 100,00%
 1.224,78</t>
  </si>
  <si>
    <t xml:space="preserve"> 100,00%
 1.642,57</t>
  </si>
  <si>
    <t xml:space="preserve"> 50,00%
 821,29</t>
  </si>
  <si>
    <t xml:space="preserve"> 100,00%
 57.541,95</t>
  </si>
  <si>
    <t xml:space="preserve"> 100,00%
 2.590,73</t>
  </si>
  <si>
    <t xml:space="preserve"> 30,00%
 777,22</t>
  </si>
  <si>
    <t xml:space="preserve"> 70,00%
 1.813,51</t>
  </si>
  <si>
    <t xml:space="preserve"> 4,48%</t>
  </si>
  <si>
    <t xml:space="preserve"> 95,52%</t>
  </si>
  <si>
    <t xml:space="preserve"> 2.823,28</t>
  </si>
  <si>
    <t xml:space="preserve"> 60.176,75</t>
  </si>
  <si>
    <t xml:space="preserve"> 63.000,03</t>
  </si>
  <si>
    <t>Bancos:</t>
  </si>
  <si>
    <t xml:space="preserve">B.D.I. EQUIP. =25,00%                  </t>
  </si>
  <si>
    <t>ENCARGOS SOCIAIS NÃO-DESONERADOS</t>
  </si>
  <si>
    <t>Encargos Sociais: Não Desonerado:</t>
  </si>
  <si>
    <t>Obra: PLATAFORMA PNE</t>
  </si>
  <si>
    <t xml:space="preserve">BANCOS: </t>
  </si>
  <si>
    <t>DATA REFERÊNCIA TÉCNICA: MARÇO/2021</t>
  </si>
  <si>
    <t>DATA REFERÊNCIA: MARÇO/2021</t>
  </si>
  <si>
    <t>Planilha Orçamentária Analítica</t>
  </si>
  <si>
    <t>Tipo</t>
  </si>
  <si>
    <t>Composição</t>
  </si>
  <si>
    <t>ASTU - ASSENTAMENTO DE TUBOS E PECAS</t>
  </si>
  <si>
    <t>Composição Auxiliar</t>
  </si>
  <si>
    <t xml:space="preserve"> 88255 </t>
  </si>
  <si>
    <t>AUXILIAR TÉCNICO DE ENGENHARIA COM ENCARGOS COMPLEMENTARES</t>
  </si>
  <si>
    <t>SEDI - SERVIÇOS DIVERSOS</t>
  </si>
  <si>
    <t>H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</si>
  <si>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</si>
  <si>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</si>
  <si>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</si>
  <si>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</si>
  <si>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</si>
  <si>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</si>
  <si>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</si>
  <si>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</si>
  <si>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>Insumo</t>
  </si>
  <si>
    <t xml:space="preserve"> 00010420 </t>
  </si>
  <si>
    <t>BACIA SANITARIA (VASO) CONVENCIONAL DE LOUCA BRANCA</t>
  </si>
  <si>
    <t>Material</t>
  </si>
  <si>
    <t xml:space="preserve"> 00007608 </t>
  </si>
  <si>
    <t>CHUVEIRO PLASTICO BRANCO SIMPLES 5 '' PARA ACOPLAR EM HASTE 1/2 ", AGUA FRIA</t>
  </si>
  <si>
    <t xml:space="preserve"> 00010775 </t>
  </si>
  <si>
    <t>LOCACAO DE CONTAINER 2,30  X  6,00 M, ALT. 2,50 M, COM 1 SANITARIO, PARA ESCRITORIO, COMPLETO, SEM DIVISORIAS INTERNAS</t>
  </si>
  <si>
    <t>Equipamento</t>
  </si>
  <si>
    <t xml:space="preserve"> 00010425 </t>
  </si>
  <si>
    <t>LAVATORIO LOUCA BRANCA SUSPENSO *40 X 30* CM</t>
  </si>
  <si>
    <t xml:space="preserve"> 00010432 </t>
  </si>
  <si>
    <t>MICTORIO SIFONADO LOUCA BRANCA SEM COMPLEMENTOS</t>
  </si>
  <si>
    <t xml:space="preserve"> MATED- 4588 </t>
  </si>
  <si>
    <t>km</t>
  </si>
  <si>
    <t xml:space="preserve"> Q.01.000.029069 </t>
  </si>
  <si>
    <t>Plataforma para elevação até 2,00 m nas dimensões (900 x 1400) mm - percurso superior a 1,00 m de altura</t>
  </si>
  <si>
    <t>Verba</t>
  </si>
  <si>
    <t>INEL - INSTALAÇÃO ELÉTRICA/ELETRIFICAÇÃO E ILUMINAÇÃO EXTERNA</t>
  </si>
  <si>
    <t xml:space="preserve"> 88247 </t>
  </si>
  <si>
    <t>AUXILIAR DE ELETRICISTA COM ENCARGOS COMPLEMENTARES</t>
  </si>
  <si>
    <t xml:space="preserve"> 88264 </t>
  </si>
  <si>
    <t>ELETRICISTA COM ENCARGOS COMPLEMENTARES</t>
  </si>
  <si>
    <t xml:space="preserve"> 00001021 </t>
  </si>
  <si>
    <t>CABO DE COBRE, FLEXIVEL, CLASSE 4 OU 5, ISOLACAO EM PVC/A, ANTICHAMA BWF-B, COBERTURA PVC-ST1, ANTICHAMA BWF-B, 1 CONDUTOR, 0,6/1 KV, SECAO NOMINAL 4 MM2</t>
  </si>
  <si>
    <t xml:space="preserve"> 00021127 </t>
  </si>
  <si>
    <t>FITA ISOLANTE ADESIVA ANTICHAMA, USO ATE 750 V, EM ROLO DE 19 MM X 5 M</t>
  </si>
  <si>
    <t xml:space="preserve"> 95757 </t>
  </si>
  <si>
    <t>LUVA DE EMENDA PARA ELETRODUTO, AÇO GALVANIZADO, DN 20 MM (3/4''), APARENTE, INSTALADA EM PAREDE - FORNECIMENTO E INSTALAÇÃO. AF_11/2016_P</t>
  </si>
  <si>
    <t xml:space="preserve"> 91173 </t>
  </si>
  <si>
    <t>FIXAÇÃO DE TUBOS VERTICAIS DE PPR DIÂMETROS MENORES OU IGUAIS A 40 MM COM ABRAÇADEIRA METÁLICA RÍGIDA TIPO D 1/2", FIXADA EM PERFILADO EM ALVENARIA. AF_05/2015</t>
  </si>
  <si>
    <t>INHI - INSTALAÇÕES HIDROS SANITÁRIAS</t>
  </si>
  <si>
    <t xml:space="preserve"> 00021128 </t>
  </si>
  <si>
    <t>!EM PROCESSO DESATIVACAO! ELETRODUTO EM ACO GALVANIZADO ELETROLITICO, LEVE, DIAMETRO 3/4", PAREDE DE 0,90 MM</t>
  </si>
  <si>
    <t xml:space="preserve"> 00034653 </t>
  </si>
  <si>
    <t>DISJUNTOR TIPO DIN/IEC, MONOPOLAR DE 6  ATE  32A</t>
  </si>
  <si>
    <t xml:space="preserve"> 00001570 </t>
  </si>
  <si>
    <t>TERMINAL A COMPRESSAO EM COBRE ESTANHADO PARA CABO 2,5 MM2, 1 FURO E 1 COMPRESSAO, PARA PARAFUSO DE FIXACAO M5</t>
  </si>
  <si>
    <t>Fusíveis, Disjuntores e Chaves</t>
  </si>
  <si>
    <t xml:space="preserve"> 10549 </t>
  </si>
  <si>
    <t>Encargos Complementares - Servente</t>
  </si>
  <si>
    <t>Provisórios</t>
  </si>
  <si>
    <t>h</t>
  </si>
  <si>
    <t xml:space="preserve"> 10552 </t>
  </si>
  <si>
    <t>Encargos Complementares - Eletricista</t>
  </si>
  <si>
    <t xml:space="preserve"> 7943 </t>
  </si>
  <si>
    <t>Disjuntor bipolar DR 25 A, dispositivo residual diferencial, tipo AC, 30mA</t>
  </si>
  <si>
    <t xml:space="preserve"> 00002436 </t>
  </si>
  <si>
    <t>ELETRICISTA</t>
  </si>
  <si>
    <t>Mão de Obra</t>
  </si>
  <si>
    <t xml:space="preserve"> 00006111 </t>
  </si>
  <si>
    <t>SERVENTE DE OBRAS</t>
  </si>
  <si>
    <t>PADRÃO 25,00%                     EQUIPAMENTO: 16,00%</t>
  </si>
  <si>
    <t>Não Desonerado</t>
  </si>
  <si>
    <t>OBRA: PLATAFORMA PNE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</si>
</sst>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\ %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#,##0.0000000"/>
  </numFmts>
  <fonts count="33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0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sz val="9"/>
      <color indexed="10"/>
      <name val="Geneva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1"/>
    </font>
    <font>
      <sz val="12"/>
      <name val="Arial"/>
      <family val="2"/>
    </font>
    <font>
      <sz val="8"/>
      <name val="Arial"/>
      <family val="1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CF6"/>
      </patternFill>
    </fill>
    <fill>
      <patternFill patternType="solid">
        <fgColor theme="0"/>
        <bgColor rgb="FF000000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thin">
        <color rgb="FFCCCCCC"/>
      </bottom>
      <diagonal/>
    </border>
    <border>
      <left/>
      <right style="medium">
        <color indexed="64"/>
      </right>
      <top style="medium">
        <color indexed="64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9" fontId="9" fillId="0" borderId="0" applyFont="0" applyFill="0" applyBorder="0" applyAlignment="0" applyProtection="0"/>
  </cellStyleXfs>
  <cellXfs count="300">
    <xf numFmtId="0" fontId="0" fillId="0" borderId="0" xfId="0"/>
    <xf numFmtId="2" fontId="0" fillId="0" borderId="0" xfId="0" applyNumberFormat="1"/>
    <xf numFmtId="164" fontId="0" fillId="0" borderId="0" xfId="1" applyFont="1"/>
    <xf numFmtId="0" fontId="0" fillId="0" borderId="0" xfId="0" applyFill="1" applyBorder="1"/>
    <xf numFmtId="2" fontId="0" fillId="0" borderId="0" xfId="1" applyNumberFormat="1" applyFont="1" applyFill="1" applyBorder="1"/>
    <xf numFmtId="164" fontId="0" fillId="0" borderId="0" xfId="1" applyFont="1" applyFill="1" applyBorder="1"/>
    <xf numFmtId="0" fontId="0" fillId="0" borderId="0" xfId="0" applyFill="1"/>
    <xf numFmtId="0" fontId="9" fillId="0" borderId="0" xfId="0" applyFont="1" applyFill="1"/>
    <xf numFmtId="2" fontId="12" fillId="0" borderId="0" xfId="1" applyNumberFormat="1" applyFont="1" applyFill="1" applyAlignment="1">
      <alignment horizontal="center"/>
    </xf>
    <xf numFmtId="164" fontId="0" fillId="0" borderId="0" xfId="1" applyFont="1" applyFill="1"/>
    <xf numFmtId="164" fontId="8" fillId="0" borderId="0" xfId="1" applyFont="1" applyFill="1"/>
    <xf numFmtId="0" fontId="13" fillId="0" borderId="0" xfId="0" applyFont="1" applyFill="1" applyAlignment="1">
      <alignment wrapText="1"/>
    </xf>
    <xf numFmtId="2" fontId="13" fillId="0" borderId="0" xfId="0" applyNumberFormat="1" applyFont="1" applyFill="1" applyAlignment="1">
      <alignment wrapText="1"/>
    </xf>
    <xf numFmtId="164" fontId="13" fillId="0" borderId="0" xfId="1" applyFont="1" applyFill="1" applyAlignment="1">
      <alignment wrapText="1"/>
    </xf>
    <xf numFmtId="0" fontId="8" fillId="0" borderId="0" xfId="0" applyFont="1" applyFill="1"/>
    <xf numFmtId="2" fontId="0" fillId="0" borderId="0" xfId="0" applyNumberFormat="1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8" fillId="0" borderId="0" xfId="0" applyFont="1"/>
    <xf numFmtId="0" fontId="12" fillId="0" borderId="0" xfId="0" applyFont="1"/>
    <xf numFmtId="0" fontId="0" fillId="0" borderId="0" xfId="0" applyAlignment="1">
      <alignment horizontal="right"/>
    </xf>
    <xf numFmtId="0" fontId="17" fillId="0" borderId="0" xfId="0" applyFont="1"/>
    <xf numFmtId="0" fontId="1" fillId="0" borderId="0" xfId="3"/>
    <xf numFmtId="49" fontId="19" fillId="3" borderId="7" xfId="3" applyNumberFormat="1" applyFont="1" applyFill="1" applyBorder="1" applyAlignment="1">
      <alignment horizontal="center" vertical="center"/>
    </xf>
    <xf numFmtId="49" fontId="19" fillId="3" borderId="0" xfId="3" applyNumberFormat="1" applyFont="1" applyFill="1" applyBorder="1" applyAlignment="1">
      <alignment horizontal="center" vertical="center"/>
    </xf>
    <xf numFmtId="166" fontId="22" fillId="0" borderId="13" xfId="3" applyNumberFormat="1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0" fontId="21" fillId="0" borderId="1" xfId="3" applyFont="1" applyFill="1" applyBorder="1" applyAlignment="1">
      <alignment vertical="center"/>
    </xf>
    <xf numFmtId="10" fontId="21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2" fillId="0" borderId="19" xfId="4" applyNumberFormat="1" applyFont="1" applyBorder="1" applyAlignment="1">
      <alignment horizontal="center" vertical="center"/>
    </xf>
    <xf numFmtId="0" fontId="21" fillId="0" borderId="20" xfId="3" applyFont="1" applyFill="1" applyBorder="1" applyAlignment="1">
      <alignment vertical="center"/>
    </xf>
    <xf numFmtId="0" fontId="21" fillId="0" borderId="7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9" fillId="6" borderId="30" xfId="0" applyFont="1" applyFill="1" applyBorder="1"/>
    <xf numFmtId="0" fontId="29" fillId="0" borderId="0" xfId="0" applyFont="1"/>
    <xf numFmtId="0" fontId="9" fillId="0" borderId="0" xfId="0" applyFont="1"/>
    <xf numFmtId="0" fontId="13" fillId="0" borderId="0" xfId="0" applyFont="1" applyAlignment="1">
      <alignment wrapText="1"/>
    </xf>
    <xf numFmtId="2" fontId="13" fillId="0" borderId="0" xfId="0" applyNumberFormat="1" applyFont="1" applyAlignment="1">
      <alignment wrapText="1"/>
    </xf>
    <xf numFmtId="0" fontId="0" fillId="0" borderId="0" xfId="0"/>
    <xf numFmtId="0" fontId="29" fillId="0" borderId="0" xfId="0" applyFont="1" applyBorder="1"/>
    <xf numFmtId="0" fontId="0" fillId="0" borderId="0" xfId="0" applyBorder="1"/>
    <xf numFmtId="164" fontId="0" fillId="0" borderId="0" xfId="1" applyFont="1" applyBorder="1"/>
    <xf numFmtId="0" fontId="5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vertical="top" wrapText="1"/>
    </xf>
    <xf numFmtId="164" fontId="0" fillId="0" borderId="0" xfId="0" applyNumberFormat="1"/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33" xfId="0" applyBorder="1"/>
    <xf numFmtId="0" fontId="26" fillId="0" borderId="33" xfId="0" applyFont="1" applyBorder="1"/>
    <xf numFmtId="0" fontId="0" fillId="0" borderId="34" xfId="0" applyBorder="1"/>
    <xf numFmtId="0" fontId="9" fillId="6" borderId="35" xfId="0" applyFont="1" applyFill="1" applyBorder="1"/>
    <xf numFmtId="0" fontId="9" fillId="0" borderId="35" xfId="0" applyFont="1" applyBorder="1"/>
    <xf numFmtId="0" fontId="28" fillId="0" borderId="35" xfId="0" applyFont="1" applyBorder="1"/>
    <xf numFmtId="0" fontId="28" fillId="0" borderId="35" xfId="0" applyFont="1" applyBorder="1" applyAlignment="1">
      <alignment wrapText="1"/>
    </xf>
    <xf numFmtId="10" fontId="9" fillId="0" borderId="30" xfId="6" applyNumberFormat="1" applyFont="1" applyFill="1" applyBorder="1" applyAlignment="1">
      <alignment horizontal="center"/>
    </xf>
    <xf numFmtId="10" fontId="26" fillId="0" borderId="30" xfId="6" applyNumberFormat="1" applyFont="1" applyFill="1" applyBorder="1" applyAlignment="1">
      <alignment horizontal="center"/>
    </xf>
    <xf numFmtId="10" fontId="9" fillId="6" borderId="30" xfId="0" applyNumberFormat="1" applyFont="1" applyFill="1" applyBorder="1" applyAlignment="1">
      <alignment horizontal="center"/>
    </xf>
    <xf numFmtId="10" fontId="9" fillId="0" borderId="30" xfId="0" applyNumberFormat="1" applyFont="1" applyBorder="1" applyAlignment="1">
      <alignment horizontal="center"/>
    </xf>
    <xf numFmtId="10" fontId="26" fillId="0" borderId="30" xfId="0" applyNumberFormat="1" applyFont="1" applyBorder="1" applyAlignment="1">
      <alignment horizontal="center"/>
    </xf>
    <xf numFmtId="10" fontId="18" fillId="4" borderId="0" xfId="0" applyNumberFormat="1" applyFont="1" applyFill="1" applyAlignment="1">
      <alignment vertical="top" wrapText="1"/>
    </xf>
    <xf numFmtId="10" fontId="21" fillId="0" borderId="22" xfId="4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top" wrapText="1"/>
    </xf>
    <xf numFmtId="0" fontId="3" fillId="7" borderId="31" xfId="0" applyFont="1" applyFill="1" applyBorder="1" applyAlignment="1">
      <alignment horizontal="left" vertical="top" wrapText="1"/>
    </xf>
    <xf numFmtId="0" fontId="3" fillId="7" borderId="31" xfId="0" applyFont="1" applyFill="1" applyBorder="1" applyAlignment="1">
      <alignment horizontal="right" vertical="top" wrapText="1"/>
    </xf>
    <xf numFmtId="0" fontId="5" fillId="7" borderId="32" xfId="0" applyFont="1" applyFill="1" applyBorder="1" applyAlignment="1">
      <alignment horizontal="right" vertical="top" wrapText="1"/>
    </xf>
    <xf numFmtId="0" fontId="3" fillId="7" borderId="37" xfId="0" applyFont="1" applyFill="1" applyBorder="1" applyAlignment="1">
      <alignment horizontal="left" vertical="top" wrapText="1"/>
    </xf>
    <xf numFmtId="0" fontId="5" fillId="7" borderId="38" xfId="0" applyFont="1" applyFill="1" applyBorder="1" applyAlignment="1">
      <alignment horizontal="right" vertical="top" wrapText="1"/>
    </xf>
    <xf numFmtId="0" fontId="3" fillId="7" borderId="39" xfId="0" applyFont="1" applyFill="1" applyBorder="1" applyAlignment="1">
      <alignment horizontal="right" vertical="top" wrapText="1"/>
    </xf>
    <xf numFmtId="0" fontId="4" fillId="2" borderId="28" xfId="0" applyFont="1" applyFill="1" applyBorder="1" applyAlignment="1">
      <alignment horizontal="right" vertical="top" wrapText="1"/>
    </xf>
    <xf numFmtId="0" fontId="4" fillId="2" borderId="29" xfId="0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right" vertical="top" wrapText="1"/>
    </xf>
    <xf numFmtId="0" fontId="4" fillId="2" borderId="26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40" xfId="0" applyFont="1" applyFill="1" applyBorder="1" applyAlignment="1">
      <alignment horizontal="right" vertical="top" wrapText="1"/>
    </xf>
    <xf numFmtId="0" fontId="0" fillId="3" borderId="26" xfId="0" applyFill="1" applyBorder="1"/>
    <xf numFmtId="0" fontId="0" fillId="3" borderId="40" xfId="0" applyFill="1" applyBorder="1"/>
    <xf numFmtId="49" fontId="0" fillId="3" borderId="4" xfId="0" applyNumberFormat="1" applyFill="1" applyBorder="1"/>
    <xf numFmtId="0" fontId="10" fillId="3" borderId="0" xfId="2" applyFont="1" applyFill="1" applyBorder="1" applyAlignment="1">
      <alignment vertical="center"/>
    </xf>
    <xf numFmtId="164" fontId="30" fillId="3" borderId="0" xfId="1" applyFont="1" applyFill="1" applyBorder="1"/>
    <xf numFmtId="0" fontId="10" fillId="3" borderId="40" xfId="0" applyFont="1" applyFill="1" applyBorder="1" applyAlignment="1">
      <alignment wrapText="1"/>
    </xf>
    <xf numFmtId="0" fontId="16" fillId="3" borderId="0" xfId="0" applyFont="1" applyFill="1" applyBorder="1"/>
    <xf numFmtId="0" fontId="15" fillId="3" borderId="0" xfId="2" applyFont="1" applyFill="1" applyBorder="1" applyAlignment="1">
      <alignment vertical="center"/>
    </xf>
    <xf numFmtId="0" fontId="29" fillId="3" borderId="0" xfId="0" applyFont="1" applyFill="1" applyBorder="1"/>
    <xf numFmtId="0" fontId="29" fillId="3" borderId="40" xfId="0" applyFont="1" applyFill="1" applyBorder="1"/>
    <xf numFmtId="0" fontId="2" fillId="3" borderId="4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40" xfId="0" applyFont="1" applyFill="1" applyBorder="1" applyAlignment="1">
      <alignment vertical="top" wrapText="1"/>
    </xf>
    <xf numFmtId="0" fontId="2" fillId="3" borderId="36" xfId="0" applyFont="1" applyFill="1" applyBorder="1" applyAlignment="1">
      <alignment horizontal="left" vertical="top" wrapText="1"/>
    </xf>
    <xf numFmtId="164" fontId="8" fillId="3" borderId="0" xfId="1" applyFont="1" applyFill="1" applyBorder="1"/>
    <xf numFmtId="0" fontId="32" fillId="3" borderId="0" xfId="0" applyFont="1" applyFill="1" applyBorder="1"/>
    <xf numFmtId="164" fontId="11" fillId="3" borderId="0" xfId="1" applyFont="1" applyFill="1" applyBorder="1"/>
    <xf numFmtId="164" fontId="15" fillId="3" borderId="0" xfId="1" applyFont="1" applyFill="1" applyBorder="1" applyAlignment="1">
      <alignment vertical="center"/>
    </xf>
    <xf numFmtId="0" fontId="8" fillId="3" borderId="0" xfId="0" applyFont="1" applyFill="1" applyBorder="1"/>
    <xf numFmtId="164" fontId="14" fillId="3" borderId="0" xfId="1" applyFont="1" applyFill="1" applyBorder="1" applyAlignment="1">
      <alignment horizontal="center"/>
    </xf>
    <xf numFmtId="0" fontId="9" fillId="3" borderId="40" xfId="0" applyFont="1" applyFill="1" applyBorder="1"/>
    <xf numFmtId="0" fontId="16" fillId="8" borderId="40" xfId="0" applyFont="1" applyFill="1" applyBorder="1" applyAlignment="1">
      <alignment vertical="top" wrapText="1"/>
    </xf>
    <xf numFmtId="0" fontId="12" fillId="3" borderId="40" xfId="0" applyFont="1" applyFill="1" applyBorder="1"/>
    <xf numFmtId="49" fontId="0" fillId="3" borderId="41" xfId="0" applyNumberFormat="1" applyFill="1" applyBorder="1"/>
    <xf numFmtId="0" fontId="15" fillId="3" borderId="6" xfId="2" applyFont="1" applyFill="1" applyBorder="1" applyAlignment="1">
      <alignment vertical="center"/>
    </xf>
    <xf numFmtId="164" fontId="15" fillId="3" borderId="6" xfId="1" applyFont="1" applyFill="1" applyBorder="1" applyAlignment="1">
      <alignment vertical="center"/>
    </xf>
    <xf numFmtId="0" fontId="12" fillId="3" borderId="8" xfId="0" applyFont="1" applyFill="1" applyBorder="1"/>
    <xf numFmtId="0" fontId="0" fillId="0" borderId="42" xfId="0" applyBorder="1"/>
    <xf numFmtId="0" fontId="0" fillId="0" borderId="43" xfId="0" applyBorder="1"/>
    <xf numFmtId="0" fontId="26" fillId="0" borderId="44" xfId="0" applyFont="1" applyBorder="1"/>
    <xf numFmtId="0" fontId="26" fillId="0" borderId="45" xfId="0" applyFont="1" applyBorder="1"/>
    <xf numFmtId="0" fontId="27" fillId="6" borderId="46" xfId="0" applyFont="1" applyFill="1" applyBorder="1" applyAlignment="1">
      <alignment horizontal="center"/>
    </xf>
    <xf numFmtId="10" fontId="9" fillId="0" borderId="47" xfId="6" applyNumberFormat="1" applyFont="1" applyFill="1" applyBorder="1" applyAlignment="1">
      <alignment horizontal="center"/>
    </xf>
    <xf numFmtId="10" fontId="26" fillId="0" borderId="47" xfId="6" applyNumberFormat="1" applyFont="1" applyFill="1" applyBorder="1" applyAlignment="1">
      <alignment horizontal="center"/>
    </xf>
    <xf numFmtId="10" fontId="9" fillId="6" borderId="47" xfId="0" applyNumberFormat="1" applyFont="1" applyFill="1" applyBorder="1" applyAlignment="1">
      <alignment horizontal="center"/>
    </xf>
    <xf numFmtId="10" fontId="9" fillId="0" borderId="47" xfId="0" applyNumberFormat="1" applyFont="1" applyBorder="1" applyAlignment="1">
      <alignment horizontal="center"/>
    </xf>
    <xf numFmtId="10" fontId="26" fillId="0" borderId="47" xfId="0" applyNumberFormat="1" applyFont="1" applyBorder="1" applyAlignment="1">
      <alignment horizontal="center"/>
    </xf>
    <xf numFmtId="0" fontId="9" fillId="0" borderId="48" xfId="0" applyFont="1" applyBorder="1"/>
    <xf numFmtId="10" fontId="26" fillId="0" borderId="49" xfId="0" applyNumberFormat="1" applyFont="1" applyBorder="1" applyAlignment="1">
      <alignment horizontal="center"/>
    </xf>
    <xf numFmtId="10" fontId="26" fillId="0" borderId="50" xfId="0" applyNumberFormat="1" applyFont="1" applyBorder="1" applyAlignment="1">
      <alignment horizontal="center"/>
    </xf>
    <xf numFmtId="0" fontId="15" fillId="3" borderId="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10" fontId="18" fillId="8" borderId="40" xfId="0" applyNumberFormat="1" applyFont="1" applyFill="1" applyBorder="1" applyAlignment="1">
      <alignment vertical="top" wrapText="1"/>
    </xf>
    <xf numFmtId="0" fontId="1" fillId="3" borderId="4" xfId="3" applyFill="1" applyBorder="1"/>
    <xf numFmtId="49" fontId="19" fillId="3" borderId="40" xfId="3" applyNumberFormat="1" applyFont="1" applyFill="1" applyBorder="1" applyAlignment="1">
      <alignment horizontal="center" vertical="center"/>
    </xf>
    <xf numFmtId="0" fontId="21" fillId="0" borderId="40" xfId="3" applyFont="1" applyFill="1" applyBorder="1" applyAlignment="1">
      <alignment horizontal="center" vertical="center"/>
    </xf>
    <xf numFmtId="167" fontId="23" fillId="0" borderId="40" xfId="4" applyNumberFormat="1" applyFont="1" applyBorder="1" applyAlignment="1">
      <alignment vertical="center"/>
    </xf>
    <xf numFmtId="10" fontId="15" fillId="3" borderId="40" xfId="3" applyNumberFormat="1" applyFont="1" applyFill="1" applyBorder="1" applyAlignment="1">
      <alignment vertical="center"/>
    </xf>
    <xf numFmtId="0" fontId="1" fillId="3" borderId="36" xfId="3" applyFill="1" applyBorder="1"/>
    <xf numFmtId="0" fontId="1" fillId="3" borderId="27" xfId="3" applyFill="1" applyBorder="1"/>
    <xf numFmtId="0" fontId="1" fillId="3" borderId="28" xfId="3" applyFill="1" applyBorder="1"/>
    <xf numFmtId="0" fontId="1" fillId="3" borderId="29" xfId="3" applyFill="1" applyBorder="1"/>
    <xf numFmtId="164" fontId="14" fillId="3" borderId="0" xfId="1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16" fillId="3" borderId="40" xfId="0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2" fillId="3" borderId="28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10" fillId="3" borderId="40" xfId="0" applyFont="1" applyFill="1" applyBorder="1" applyAlignment="1">
      <alignment horizontal="left" wrapText="1"/>
    </xf>
    <xf numFmtId="0" fontId="16" fillId="3" borderId="0" xfId="0" applyFont="1" applyFill="1" applyBorder="1" applyAlignment="1">
      <alignment vertical="top" wrapText="1"/>
    </xf>
    <xf numFmtId="0" fontId="16" fillId="3" borderId="40" xfId="0" applyFont="1" applyFill="1" applyBorder="1" applyAlignment="1">
      <alignment vertical="top" wrapText="1"/>
    </xf>
    <xf numFmtId="164" fontId="16" fillId="3" borderId="0" xfId="1" applyFont="1" applyFill="1" applyBorder="1" applyAlignment="1">
      <alignment vertical="top" wrapText="1"/>
    </xf>
    <xf numFmtId="164" fontId="16" fillId="3" borderId="40" xfId="1" applyFont="1" applyFill="1" applyBorder="1" applyAlignment="1">
      <alignment vertical="top" wrapText="1"/>
    </xf>
    <xf numFmtId="0" fontId="22" fillId="0" borderId="25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/>
    </xf>
    <xf numFmtId="0" fontId="22" fillId="0" borderId="27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center" vertical="center"/>
    </xf>
    <xf numFmtId="0" fontId="22" fillId="0" borderId="29" xfId="3" applyFont="1" applyFill="1" applyBorder="1" applyAlignment="1">
      <alignment horizontal="center"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27" xfId="3" applyFont="1" applyBorder="1" applyAlignment="1">
      <alignment horizontal="center" vertical="center" wrapText="1"/>
    </xf>
    <xf numFmtId="0" fontId="15" fillId="0" borderId="28" xfId="3" applyFont="1" applyBorder="1" applyAlignment="1">
      <alignment horizontal="center" vertical="center" wrapText="1"/>
    </xf>
    <xf numFmtId="10" fontId="24" fillId="5" borderId="26" xfId="3" applyNumberFormat="1" applyFont="1" applyFill="1" applyBorder="1" applyAlignment="1">
      <alignment horizontal="center" vertical="center"/>
    </xf>
    <xf numFmtId="10" fontId="24" fillId="5" borderId="29" xfId="3" applyNumberFormat="1" applyFont="1" applyFill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left" vertical="center"/>
    </xf>
    <xf numFmtId="10" fontId="21" fillId="0" borderId="22" xfId="4" applyNumberFormat="1" applyFont="1" applyBorder="1" applyAlignment="1" applyProtection="1">
      <alignment horizontal="center" vertical="center"/>
      <protection locked="0"/>
    </xf>
    <xf numFmtId="10" fontId="21" fillId="0" borderId="24" xfId="4" applyNumberFormat="1" applyFont="1" applyBorder="1" applyAlignment="1" applyProtection="1">
      <alignment horizontal="center" vertical="center"/>
      <protection locked="0"/>
    </xf>
    <xf numFmtId="0" fontId="22" fillId="0" borderId="17" xfId="3" applyFont="1" applyFill="1" applyBorder="1" applyAlignment="1">
      <alignment horizontal="right" vertical="center"/>
    </xf>
    <xf numFmtId="0" fontId="22" fillId="0" borderId="18" xfId="3" applyFont="1" applyFill="1" applyBorder="1" applyAlignment="1">
      <alignment horizontal="right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3" xfId="3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40" xfId="3" applyFont="1" applyFill="1" applyBorder="1" applyAlignment="1">
      <alignment horizontal="center" vertical="center" wrapText="1"/>
    </xf>
    <xf numFmtId="49" fontId="19" fillId="5" borderId="5" xfId="3" applyNumberFormat="1" applyFont="1" applyFill="1" applyBorder="1" applyAlignment="1">
      <alignment horizontal="center" vertical="center"/>
    </xf>
    <xf numFmtId="49" fontId="19" fillId="5" borderId="6" xfId="3" applyNumberFormat="1" applyFont="1" applyFill="1" applyBorder="1" applyAlignment="1">
      <alignment horizontal="center" vertical="center"/>
    </xf>
    <xf numFmtId="49" fontId="19" fillId="5" borderId="8" xfId="3" applyNumberFormat="1" applyFont="1" applyFill="1" applyBorder="1" applyAlignment="1">
      <alignment horizontal="center" vertical="center"/>
    </xf>
    <xf numFmtId="0" fontId="22" fillId="0" borderId="14" xfId="3" applyFont="1" applyFill="1" applyBorder="1" applyAlignment="1">
      <alignment horizontal="justify" vertical="center" wrapText="1"/>
    </xf>
    <xf numFmtId="0" fontId="22" fillId="0" borderId="15" xfId="3" applyFont="1" applyFill="1" applyBorder="1" applyAlignment="1">
      <alignment horizontal="justify" vertical="center" wrapText="1"/>
    </xf>
    <xf numFmtId="0" fontId="20" fillId="0" borderId="9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1" fillId="0" borderId="5" xfId="3" applyFont="1" applyBorder="1" applyAlignment="1">
      <alignment vertical="center"/>
    </xf>
    <xf numFmtId="0" fontId="21" fillId="0" borderId="6" xfId="3" applyFont="1" applyBorder="1" applyAlignment="1">
      <alignment vertical="center"/>
    </xf>
    <xf numFmtId="0" fontId="21" fillId="0" borderId="8" xfId="3" applyFont="1" applyBorder="1" applyAlignment="1">
      <alignment vertical="center"/>
    </xf>
    <xf numFmtId="0" fontId="21" fillId="0" borderId="5" xfId="3" applyFont="1" applyBorder="1" applyAlignment="1">
      <alignment horizontal="center" vertical="center"/>
    </xf>
    <xf numFmtId="0" fontId="21" fillId="0" borderId="6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0" fillId="0" borderId="0" xfId="0"/>
    <xf numFmtId="0" fontId="2" fillId="2" borderId="31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right" vertical="top" wrapText="1"/>
    </xf>
    <xf numFmtId="0" fontId="2" fillId="2" borderId="31" xfId="0" applyFont="1" applyFill="1" applyBorder="1" applyAlignment="1">
      <alignment horizontal="center" vertical="top" wrapText="1"/>
    </xf>
    <xf numFmtId="4" fontId="3" fillId="7" borderId="31" xfId="0" applyNumberFormat="1" applyFont="1" applyFill="1" applyBorder="1" applyAlignment="1">
      <alignment horizontal="right" vertical="top" wrapText="1"/>
    </xf>
    <xf numFmtId="165" fontId="3" fillId="7" borderId="31" xfId="0" applyNumberFormat="1" applyFont="1" applyFill="1" applyBorder="1" applyAlignment="1">
      <alignment horizontal="right" vertical="top" wrapText="1"/>
    </xf>
    <xf numFmtId="0" fontId="5" fillId="9" borderId="31" xfId="0" applyFont="1" applyFill="1" applyBorder="1" applyAlignment="1">
      <alignment horizontal="left" vertical="top" wrapText="1"/>
    </xf>
    <xf numFmtId="0" fontId="5" fillId="9" borderId="31" xfId="0" applyFont="1" applyFill="1" applyBorder="1" applyAlignment="1">
      <alignment horizontal="right" vertical="top" wrapText="1"/>
    </xf>
    <xf numFmtId="0" fontId="5" fillId="9" borderId="31" xfId="0" applyFont="1" applyFill="1" applyBorder="1" applyAlignment="1">
      <alignment horizontal="center" vertical="top" wrapText="1"/>
    </xf>
    <xf numFmtId="4" fontId="5" fillId="9" borderId="31" xfId="0" applyNumberFormat="1" applyFont="1" applyFill="1" applyBorder="1" applyAlignment="1">
      <alignment horizontal="right" vertical="top" wrapText="1"/>
    </xf>
    <xf numFmtId="165" fontId="5" fillId="9" borderId="31" xfId="0" applyNumberFormat="1" applyFont="1" applyFill="1" applyBorder="1" applyAlignment="1">
      <alignment horizontal="right" vertical="top" wrapText="1"/>
    </xf>
    <xf numFmtId="0" fontId="5" fillId="10" borderId="31" xfId="0" applyFont="1" applyFill="1" applyBorder="1" applyAlignment="1">
      <alignment horizontal="left" vertical="top" wrapText="1"/>
    </xf>
    <xf numFmtId="0" fontId="5" fillId="10" borderId="31" xfId="0" applyFont="1" applyFill="1" applyBorder="1" applyAlignment="1">
      <alignment horizontal="right" vertical="top" wrapText="1"/>
    </xf>
    <xf numFmtId="0" fontId="5" fillId="10" borderId="31" xfId="0" applyFont="1" applyFill="1" applyBorder="1" applyAlignment="1">
      <alignment horizontal="center" vertical="top" wrapText="1"/>
    </xf>
    <xf numFmtId="4" fontId="5" fillId="10" borderId="31" xfId="0" applyNumberFormat="1" applyFont="1" applyFill="1" applyBorder="1" applyAlignment="1">
      <alignment horizontal="right" vertical="top" wrapText="1"/>
    </xf>
    <xf numFmtId="165" fontId="5" fillId="10" borderId="31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0" fillId="0" borderId="0" xfId="0" applyAlignment="1"/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51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  <xf numFmtId="0" fontId="2" fillId="2" borderId="53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39" xfId="0" applyFont="1" applyFill="1" applyBorder="1" applyAlignment="1">
      <alignment horizontal="right" vertical="top" wrapText="1"/>
    </xf>
    <xf numFmtId="0" fontId="4" fillId="2" borderId="40" xfId="0" applyFont="1" applyFill="1" applyBorder="1" applyAlignment="1">
      <alignment horizontal="center" vertical="top" wrapText="1"/>
    </xf>
    <xf numFmtId="0" fontId="32" fillId="3" borderId="0" xfId="0" applyFont="1" applyFill="1" applyBorder="1" applyAlignment="1">
      <alignment horizontal="right"/>
    </xf>
    <xf numFmtId="0" fontId="32" fillId="3" borderId="0" xfId="0" applyFont="1" applyFill="1" applyBorder="1" applyAlignment="1">
      <alignment horizontal="left" wrapText="1"/>
    </xf>
    <xf numFmtId="0" fontId="3" fillId="7" borderId="31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5" fillId="9" borderId="31" xfId="0" applyFont="1" applyFill="1" applyBorder="1" applyAlignment="1">
      <alignment horizontal="left" vertical="top" wrapText="1"/>
    </xf>
    <xf numFmtId="168" fontId="5" fillId="9" borderId="31" xfId="0" applyNumberFormat="1" applyFont="1" applyFill="1" applyBorder="1" applyAlignment="1">
      <alignment horizontal="right" vertical="top" wrapText="1"/>
    </xf>
    <xf numFmtId="0" fontId="6" fillId="11" borderId="31" xfId="0" applyFont="1" applyFill="1" applyBorder="1" applyAlignment="1">
      <alignment horizontal="left" vertical="top" wrapText="1"/>
    </xf>
    <xf numFmtId="0" fontId="6" fillId="11" borderId="31" xfId="0" applyFont="1" applyFill="1" applyBorder="1" applyAlignment="1">
      <alignment horizontal="right" vertical="top" wrapText="1"/>
    </xf>
    <xf numFmtId="0" fontId="6" fillId="11" borderId="31" xfId="0" applyFont="1" applyFill="1" applyBorder="1" applyAlignment="1">
      <alignment horizontal="left" vertical="top" wrapText="1"/>
    </xf>
    <xf numFmtId="0" fontId="6" fillId="11" borderId="31" xfId="0" applyFont="1" applyFill="1" applyBorder="1" applyAlignment="1">
      <alignment horizontal="center" vertical="top" wrapText="1"/>
    </xf>
    <xf numFmtId="168" fontId="6" fillId="11" borderId="31" xfId="0" applyNumberFormat="1" applyFont="1" applyFill="1" applyBorder="1" applyAlignment="1">
      <alignment horizontal="right" vertical="top" wrapText="1"/>
    </xf>
    <xf numFmtId="4" fontId="6" fillId="11" borderId="31" xfId="0" applyNumberFormat="1" applyFont="1" applyFill="1" applyBorder="1" applyAlignment="1">
      <alignment horizontal="right" vertical="top" wrapText="1"/>
    </xf>
    <xf numFmtId="0" fontId="5" fillId="9" borderId="54" xfId="0" applyFont="1" applyFill="1" applyBorder="1" applyAlignment="1">
      <alignment horizontal="left" vertical="top" wrapText="1"/>
    </xf>
    <xf numFmtId="0" fontId="6" fillId="12" borderId="31" xfId="0" applyFont="1" applyFill="1" applyBorder="1" applyAlignment="1">
      <alignment horizontal="left" vertical="top" wrapText="1"/>
    </xf>
    <xf numFmtId="0" fontId="6" fillId="12" borderId="31" xfId="0" applyFont="1" applyFill="1" applyBorder="1" applyAlignment="1">
      <alignment horizontal="right" vertical="top" wrapText="1"/>
    </xf>
    <xf numFmtId="0" fontId="6" fillId="12" borderId="31" xfId="0" applyFont="1" applyFill="1" applyBorder="1" applyAlignment="1">
      <alignment horizontal="left" vertical="top" wrapText="1"/>
    </xf>
    <xf numFmtId="0" fontId="6" fillId="12" borderId="31" xfId="0" applyFont="1" applyFill="1" applyBorder="1" applyAlignment="1">
      <alignment horizontal="center" vertical="top" wrapText="1"/>
    </xf>
    <xf numFmtId="168" fontId="6" fillId="12" borderId="31" xfId="0" applyNumberFormat="1" applyFont="1" applyFill="1" applyBorder="1" applyAlignment="1">
      <alignment horizontal="right" vertical="top" wrapText="1"/>
    </xf>
    <xf numFmtId="4" fontId="6" fillId="12" borderId="31" xfId="0" applyNumberFormat="1" applyFont="1" applyFill="1" applyBorder="1" applyAlignment="1">
      <alignment horizontal="right" vertical="top" wrapText="1"/>
    </xf>
    <xf numFmtId="0" fontId="5" fillId="10" borderId="31" xfId="0" applyFont="1" applyFill="1" applyBorder="1" applyAlignment="1">
      <alignment horizontal="left" vertical="top" wrapText="1"/>
    </xf>
    <xf numFmtId="168" fontId="5" fillId="10" borderId="31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Border="1"/>
    <xf numFmtId="0" fontId="0" fillId="0" borderId="40" xfId="0" applyBorder="1"/>
    <xf numFmtId="4" fontId="3" fillId="7" borderId="39" xfId="0" applyNumberFormat="1" applyFont="1" applyFill="1" applyBorder="1" applyAlignment="1">
      <alignment horizontal="right" vertical="top" wrapText="1"/>
    </xf>
    <xf numFmtId="0" fontId="5" fillId="9" borderId="37" xfId="0" applyFont="1" applyFill="1" applyBorder="1" applyAlignment="1">
      <alignment horizontal="left" vertical="top" wrapText="1"/>
    </xf>
    <xf numFmtId="4" fontId="5" fillId="9" borderId="39" xfId="0" applyNumberFormat="1" applyFont="1" applyFill="1" applyBorder="1" applyAlignment="1">
      <alignment horizontal="right" vertical="top" wrapText="1"/>
    </xf>
    <xf numFmtId="0" fontId="6" fillId="11" borderId="37" xfId="0" applyFont="1" applyFill="1" applyBorder="1" applyAlignment="1">
      <alignment horizontal="left" vertical="top" wrapText="1"/>
    </xf>
    <xf numFmtId="4" fontId="6" fillId="11" borderId="39" xfId="0" applyNumberFormat="1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right" vertical="top" wrapText="1"/>
    </xf>
    <xf numFmtId="4" fontId="6" fillId="2" borderId="0" xfId="0" applyNumberFormat="1" applyFont="1" applyFill="1" applyBorder="1" applyAlignment="1">
      <alignment horizontal="right" vertical="top" wrapText="1"/>
    </xf>
    <xf numFmtId="4" fontId="6" fillId="2" borderId="4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168" fontId="4" fillId="2" borderId="0" xfId="0" applyNumberFormat="1" applyFont="1" applyFill="1" applyBorder="1" applyAlignment="1">
      <alignment horizontal="right" vertical="top" wrapText="1"/>
    </xf>
    <xf numFmtId="4" fontId="4" fillId="2" borderId="40" xfId="0" applyNumberFormat="1" applyFont="1" applyFill="1" applyBorder="1" applyAlignment="1">
      <alignment horizontal="right" vertical="top" wrapText="1"/>
    </xf>
    <xf numFmtId="0" fontId="5" fillId="9" borderId="55" xfId="0" applyFont="1" applyFill="1" applyBorder="1" applyAlignment="1">
      <alignment horizontal="left" vertical="top" wrapText="1"/>
    </xf>
    <xf numFmtId="0" fontId="5" fillId="9" borderId="56" xfId="0" applyFont="1" applyFill="1" applyBorder="1" applyAlignment="1">
      <alignment horizontal="left" vertical="top" wrapText="1"/>
    </xf>
    <xf numFmtId="0" fontId="6" fillId="12" borderId="37" xfId="0" applyFont="1" applyFill="1" applyBorder="1" applyAlignment="1">
      <alignment horizontal="left" vertical="top" wrapText="1"/>
    </xf>
    <xf numFmtId="4" fontId="6" fillId="12" borderId="39" xfId="0" applyNumberFormat="1" applyFont="1" applyFill="1" applyBorder="1" applyAlignment="1">
      <alignment horizontal="right" vertical="top" wrapText="1"/>
    </xf>
    <xf numFmtId="0" fontId="5" fillId="10" borderId="37" xfId="0" applyFont="1" applyFill="1" applyBorder="1" applyAlignment="1">
      <alignment horizontal="left" vertical="top" wrapText="1"/>
    </xf>
    <xf numFmtId="4" fontId="5" fillId="10" borderId="39" xfId="0" applyNumberFormat="1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right" vertical="top" wrapText="1"/>
    </xf>
    <xf numFmtId="0" fontId="4" fillId="2" borderId="40" xfId="0" applyFont="1" applyFill="1" applyBorder="1" applyAlignment="1">
      <alignment horizontal="right" vertical="top" wrapText="1"/>
    </xf>
    <xf numFmtId="0" fontId="4" fillId="2" borderId="36" xfId="0" applyFont="1" applyFill="1" applyBorder="1" applyAlignment="1">
      <alignment horizontal="right" vertical="top" wrapText="1"/>
    </xf>
    <xf numFmtId="0" fontId="4" fillId="2" borderId="28" xfId="0" applyFont="1" applyFill="1" applyBorder="1" applyAlignment="1">
      <alignment horizontal="right" vertical="top" wrapText="1"/>
    </xf>
    <xf numFmtId="0" fontId="6" fillId="2" borderId="28" xfId="0" applyFont="1" applyFill="1" applyBorder="1" applyAlignment="1">
      <alignment horizontal="left" vertical="top" wrapText="1"/>
    </xf>
    <xf numFmtId="4" fontId="4" fillId="2" borderId="28" xfId="0" applyNumberFormat="1" applyFont="1" applyFill="1" applyBorder="1" applyAlignment="1">
      <alignment horizontal="right" vertical="top" wrapText="1"/>
    </xf>
    <xf numFmtId="0" fontId="4" fillId="2" borderId="29" xfId="0" applyFont="1" applyFill="1" applyBorder="1" applyAlignment="1">
      <alignment horizontal="right" vertical="top" wrapText="1"/>
    </xf>
  </cellXfs>
  <cellStyles count="7">
    <cellStyle name="Cancel" xfId="5"/>
    <cellStyle name="Moeda" xfId="1" builtinId="4"/>
    <cellStyle name="Normal" xfId="0" builtinId="0"/>
    <cellStyle name="Normal 2 2 2" xfId="3"/>
    <cellStyle name="Normal 3" xfId="2"/>
    <cellStyle name="Porcentagem 2 2" xfId="6"/>
    <cellStyle name="Vírgula 4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78739</xdr:colOff>
      <xdr:row>0</xdr:row>
      <xdr:rowOff>60961</xdr:rowOff>
    </xdr:from>
    <xdr:to>
      <xdr:col>2</xdr:col>
      <xdr:colOff>761890</xdr:colOff>
      <xdr:row>3</xdr:row>
      <xdr:rowOff>110067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39" y="60961"/>
          <a:ext cx="2207151" cy="58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28578</xdr:rowOff>
    </xdr:from>
    <xdr:to>
      <xdr:col>1</xdr:col>
      <xdr:colOff>1946549</xdr:colOff>
      <xdr:row>3</xdr:row>
      <xdr:rowOff>157994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5D760449-D366-411E-925C-389BBBF4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28578"/>
          <a:ext cx="2880000" cy="64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35442</xdr:colOff>
      <xdr:row>0</xdr:row>
      <xdr:rowOff>62024</xdr:rowOff>
    </xdr:from>
    <xdr:to>
      <xdr:col>1</xdr:col>
      <xdr:colOff>1801186</xdr:colOff>
      <xdr:row>3</xdr:row>
      <xdr:rowOff>139778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xmlns="" id="{3AB457A2-EF8A-433E-9A02-C8B939B1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42" y="62024"/>
          <a:ext cx="2448000" cy="60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76200</xdr:colOff>
      <xdr:row>0</xdr:row>
      <xdr:rowOff>63504</xdr:rowOff>
    </xdr:from>
    <xdr:to>
      <xdr:col>2</xdr:col>
      <xdr:colOff>403200</xdr:colOff>
      <xdr:row>3</xdr:row>
      <xdr:rowOff>168632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3504"/>
          <a:ext cx="2232000" cy="638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53340</xdr:rowOff>
    </xdr:from>
    <xdr:to>
      <xdr:col>1</xdr:col>
      <xdr:colOff>744857</xdr:colOff>
      <xdr:row>1</xdr:row>
      <xdr:rowOff>304800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3340"/>
          <a:ext cx="1491617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showOutlineSymbols="0" showWhiteSpace="0" view="pageBreakPreview" topLeftCell="C1" zoomScale="90" zoomScaleNormal="70" zoomScaleSheetLayoutView="90" workbookViewId="0">
      <selection activeCell="D4" sqref="D4"/>
    </sheetView>
  </sheetViews>
  <sheetFormatPr defaultRowHeight="15"/>
  <cols>
    <col min="1" max="2" width="10" bestFit="1" customWidth="1"/>
    <col min="3" max="3" width="12" bestFit="1" customWidth="1"/>
    <col min="4" max="4" width="91" customWidth="1"/>
    <col min="5" max="5" width="22.19921875" style="39" customWidth="1"/>
    <col min="6" max="6" width="9.09765625" style="1" customWidth="1"/>
    <col min="7" max="7" width="15.59765625" style="2" customWidth="1"/>
    <col min="8" max="8" width="13" style="2" customWidth="1"/>
    <col min="9" max="9" width="12.19921875" style="2" customWidth="1"/>
    <col min="10" max="10" width="13.8984375" customWidth="1"/>
  </cols>
  <sheetData>
    <row r="1" spans="1:10" ht="35.4" customHeight="1">
      <c r="A1" s="200"/>
      <c r="B1" s="200"/>
      <c r="C1" s="200"/>
      <c r="D1" s="201" t="s">
        <v>150</v>
      </c>
      <c r="E1" s="71" t="s">
        <v>198</v>
      </c>
      <c r="F1" s="71"/>
      <c r="G1" s="201" t="s">
        <v>151</v>
      </c>
      <c r="H1" s="201"/>
    </row>
    <row r="2" spans="1:10" s="43" customFormat="1" ht="13.8" customHeight="1">
      <c r="A2" s="200"/>
      <c r="B2" s="200"/>
      <c r="C2" s="200"/>
      <c r="D2" s="201"/>
      <c r="E2" s="203" t="s">
        <v>181</v>
      </c>
      <c r="F2" s="200"/>
      <c r="G2" s="203" t="s">
        <v>182</v>
      </c>
      <c r="H2" s="203"/>
      <c r="I2" s="203" t="s">
        <v>133</v>
      </c>
      <c r="J2" s="203"/>
    </row>
    <row r="3" spans="1:10" s="43" customFormat="1" ht="13.8" customHeight="1">
      <c r="A3" s="200"/>
      <c r="B3" s="200"/>
      <c r="C3" s="200"/>
      <c r="D3" s="200"/>
      <c r="E3" s="203"/>
      <c r="F3" s="200"/>
      <c r="G3" s="203" t="s">
        <v>183</v>
      </c>
      <c r="H3" s="203"/>
      <c r="I3" s="203" t="s">
        <v>134</v>
      </c>
      <c r="J3" s="203"/>
    </row>
    <row r="4" spans="1:10" ht="66" customHeight="1">
      <c r="A4" s="202"/>
      <c r="B4" s="202"/>
      <c r="C4" s="202"/>
      <c r="D4" s="229" t="s">
        <v>202</v>
      </c>
      <c r="E4" s="203"/>
      <c r="F4" s="227"/>
      <c r="G4" s="203" t="s">
        <v>205</v>
      </c>
      <c r="H4" s="203"/>
      <c r="I4" s="201" t="s">
        <v>201</v>
      </c>
      <c r="J4" s="201"/>
    </row>
    <row r="5" spans="1:10" ht="22.2" customHeight="1">
      <c r="A5" s="204" t="s">
        <v>155</v>
      </c>
      <c r="B5" s="205"/>
      <c r="C5" s="205"/>
      <c r="D5" s="205"/>
      <c r="E5" s="205"/>
      <c r="F5" s="205"/>
      <c r="G5" s="205"/>
      <c r="H5" s="205"/>
      <c r="I5" s="205"/>
      <c r="J5" s="205"/>
    </row>
    <row r="6" spans="1:10" ht="13.8" customHeight="1">
      <c r="A6" s="206" t="s">
        <v>0</v>
      </c>
      <c r="B6" s="207" t="s">
        <v>1</v>
      </c>
      <c r="C6" s="206" t="s">
        <v>2</v>
      </c>
      <c r="D6" s="206" t="s">
        <v>3</v>
      </c>
      <c r="E6" s="208" t="s">
        <v>4</v>
      </c>
      <c r="F6" s="207" t="s">
        <v>5</v>
      </c>
      <c r="G6" s="207" t="s">
        <v>136</v>
      </c>
      <c r="H6" s="207" t="s">
        <v>6</v>
      </c>
      <c r="I6" s="207" t="s">
        <v>7</v>
      </c>
      <c r="J6" s="207" t="s">
        <v>8</v>
      </c>
    </row>
    <row r="7" spans="1:10" ht="13.8">
      <c r="A7" s="72" t="s">
        <v>9</v>
      </c>
      <c r="B7" s="72"/>
      <c r="C7" s="72"/>
      <c r="D7" s="72" t="s">
        <v>156</v>
      </c>
      <c r="E7" s="72"/>
      <c r="F7" s="73"/>
      <c r="G7" s="72"/>
      <c r="H7" s="72"/>
      <c r="I7" s="209">
        <v>1224.78</v>
      </c>
      <c r="J7" s="210">
        <v>1.9440943123360418E-2</v>
      </c>
    </row>
    <row r="8" spans="1:10" ht="40.200000000000003" customHeight="1">
      <c r="A8" s="211" t="s">
        <v>10</v>
      </c>
      <c r="B8" s="212" t="s">
        <v>138</v>
      </c>
      <c r="C8" s="211" t="s">
        <v>17</v>
      </c>
      <c r="D8" s="211" t="s">
        <v>139</v>
      </c>
      <c r="E8" s="213" t="s">
        <v>140</v>
      </c>
      <c r="F8" s="212">
        <v>1</v>
      </c>
      <c r="G8" s="214">
        <v>174.96</v>
      </c>
      <c r="H8" s="214">
        <v>218.7</v>
      </c>
      <c r="I8" s="214">
        <v>218.7</v>
      </c>
      <c r="J8" s="215">
        <v>3.4714269183681343E-3</v>
      </c>
    </row>
    <row r="9" spans="1:10" ht="39.6">
      <c r="A9" s="211" t="s">
        <v>137</v>
      </c>
      <c r="B9" s="212" t="s">
        <v>157</v>
      </c>
      <c r="C9" s="211" t="s">
        <v>12</v>
      </c>
      <c r="D9" s="211" t="s">
        <v>158</v>
      </c>
      <c r="E9" s="213" t="s">
        <v>15</v>
      </c>
      <c r="F9" s="212">
        <v>1</v>
      </c>
      <c r="G9" s="214">
        <v>804.87</v>
      </c>
      <c r="H9" s="214">
        <v>1006.08</v>
      </c>
      <c r="I9" s="214">
        <v>1006.08</v>
      </c>
      <c r="J9" s="215">
        <v>1.5969516204992283E-2</v>
      </c>
    </row>
    <row r="10" spans="1:10" ht="31.5" customHeight="1">
      <c r="A10" s="72" t="s">
        <v>16</v>
      </c>
      <c r="B10" s="72"/>
      <c r="C10" s="72"/>
      <c r="D10" s="72" t="s">
        <v>159</v>
      </c>
      <c r="E10" s="72"/>
      <c r="F10" s="73"/>
      <c r="G10" s="72"/>
      <c r="H10" s="72"/>
      <c r="I10" s="209">
        <v>1642.57</v>
      </c>
      <c r="J10" s="210">
        <v>2.6072527267050508E-2</v>
      </c>
    </row>
    <row r="11" spans="1:10" ht="13.8">
      <c r="A11" s="211" t="s">
        <v>132</v>
      </c>
      <c r="B11" s="212" t="s">
        <v>160</v>
      </c>
      <c r="C11" s="211" t="s">
        <v>142</v>
      </c>
      <c r="D11" s="211" t="s">
        <v>161</v>
      </c>
      <c r="E11" s="213" t="s">
        <v>162</v>
      </c>
      <c r="F11" s="212">
        <v>723.6</v>
      </c>
      <c r="G11" s="214">
        <v>1.82</v>
      </c>
      <c r="H11" s="214">
        <v>2.27</v>
      </c>
      <c r="I11" s="214">
        <v>1642.57</v>
      </c>
      <c r="J11" s="215">
        <v>2.6072527267050508E-2</v>
      </c>
    </row>
    <row r="12" spans="1:10" ht="13.8">
      <c r="A12" s="72" t="s">
        <v>18</v>
      </c>
      <c r="B12" s="72"/>
      <c r="C12" s="72"/>
      <c r="D12" s="72" t="s">
        <v>163</v>
      </c>
      <c r="E12" s="72"/>
      <c r="F12" s="73"/>
      <c r="G12" s="72"/>
      <c r="H12" s="72"/>
      <c r="I12" s="209">
        <v>57541.95</v>
      </c>
      <c r="J12" s="210">
        <v>0.91336385077911864</v>
      </c>
    </row>
    <row r="13" spans="1:10" ht="15" customHeight="1">
      <c r="A13" s="211" t="s">
        <v>141</v>
      </c>
      <c r="B13" s="212" t="s">
        <v>164</v>
      </c>
      <c r="C13" s="211" t="s">
        <v>165</v>
      </c>
      <c r="D13" s="211" t="s">
        <v>166</v>
      </c>
      <c r="E13" s="213" t="s">
        <v>167</v>
      </c>
      <c r="F13" s="212">
        <v>1</v>
      </c>
      <c r="G13" s="214">
        <v>46482.84</v>
      </c>
      <c r="H13" s="214">
        <v>54291.95</v>
      </c>
      <c r="I13" s="214">
        <v>54291.95</v>
      </c>
      <c r="J13" s="215">
        <v>0.86177657375718708</v>
      </c>
    </row>
    <row r="14" spans="1:10" ht="30" customHeight="1">
      <c r="A14" s="216" t="s">
        <v>168</v>
      </c>
      <c r="B14" s="217" t="s">
        <v>169</v>
      </c>
      <c r="C14" s="216" t="s">
        <v>17</v>
      </c>
      <c r="D14" s="216" t="s">
        <v>170</v>
      </c>
      <c r="E14" s="218" t="s">
        <v>13</v>
      </c>
      <c r="F14" s="217">
        <v>1</v>
      </c>
      <c r="G14" s="219">
        <v>2600</v>
      </c>
      <c r="H14" s="219">
        <v>3250</v>
      </c>
      <c r="I14" s="219">
        <v>3250</v>
      </c>
      <c r="J14" s="220">
        <v>5.1587277021931575E-2</v>
      </c>
    </row>
    <row r="15" spans="1:10" ht="13.5" customHeight="1">
      <c r="A15" s="72" t="s">
        <v>20</v>
      </c>
      <c r="B15" s="72"/>
      <c r="C15" s="72"/>
      <c r="D15" s="72" t="s">
        <v>171</v>
      </c>
      <c r="E15" s="72"/>
      <c r="F15" s="73"/>
      <c r="G15" s="72"/>
      <c r="H15" s="72"/>
      <c r="I15" s="209">
        <v>2590.73</v>
      </c>
      <c r="J15" s="210">
        <v>4.1122678830470397E-2</v>
      </c>
    </row>
    <row r="16" spans="1:10" ht="26.4">
      <c r="A16" s="211" t="s">
        <v>21</v>
      </c>
      <c r="B16" s="212" t="s">
        <v>172</v>
      </c>
      <c r="C16" s="211" t="s">
        <v>12</v>
      </c>
      <c r="D16" s="211" t="s">
        <v>173</v>
      </c>
      <c r="E16" s="213" t="s">
        <v>19</v>
      </c>
      <c r="F16" s="212">
        <v>150</v>
      </c>
      <c r="G16" s="214">
        <v>6.99</v>
      </c>
      <c r="H16" s="214">
        <v>8.73</v>
      </c>
      <c r="I16" s="214">
        <v>1309.5</v>
      </c>
      <c r="J16" s="215">
        <v>2.0785704387759816E-2</v>
      </c>
    </row>
    <row r="17" spans="1:11" ht="14.25" customHeight="1">
      <c r="A17" s="211" t="s">
        <v>143</v>
      </c>
      <c r="B17" s="212" t="s">
        <v>174</v>
      </c>
      <c r="C17" s="211" t="s">
        <v>12</v>
      </c>
      <c r="D17" s="211" t="s">
        <v>175</v>
      </c>
      <c r="E17" s="213" t="s">
        <v>19</v>
      </c>
      <c r="F17" s="212">
        <v>40</v>
      </c>
      <c r="G17" s="214">
        <v>21.62</v>
      </c>
      <c r="H17" s="214">
        <v>27.02</v>
      </c>
      <c r="I17" s="214">
        <v>1080.8</v>
      </c>
      <c r="J17" s="215">
        <v>1.7155547386247277E-2</v>
      </c>
      <c r="K17" s="43"/>
    </row>
    <row r="18" spans="1:11" ht="13.8">
      <c r="A18" s="211" t="s">
        <v>144</v>
      </c>
      <c r="B18" s="212" t="s">
        <v>176</v>
      </c>
      <c r="C18" s="211" t="s">
        <v>12</v>
      </c>
      <c r="D18" s="211" t="s">
        <v>177</v>
      </c>
      <c r="E18" s="213" t="s">
        <v>14</v>
      </c>
      <c r="F18" s="212">
        <v>1</v>
      </c>
      <c r="G18" s="214">
        <v>10.220000000000001</v>
      </c>
      <c r="H18" s="214">
        <v>12.77</v>
      </c>
      <c r="I18" s="214">
        <v>12.77</v>
      </c>
      <c r="J18" s="215">
        <v>2.0269831617540499E-4</v>
      </c>
      <c r="K18" s="43"/>
    </row>
    <row r="19" spans="1:11" ht="13.8">
      <c r="A19" s="211" t="s">
        <v>178</v>
      </c>
      <c r="B19" s="212" t="s">
        <v>179</v>
      </c>
      <c r="C19" s="211" t="s">
        <v>11</v>
      </c>
      <c r="D19" s="211" t="s">
        <v>180</v>
      </c>
      <c r="E19" s="213" t="s">
        <v>13</v>
      </c>
      <c r="F19" s="212">
        <v>1</v>
      </c>
      <c r="G19" s="214">
        <v>150.13</v>
      </c>
      <c r="H19" s="214">
        <v>187.66</v>
      </c>
      <c r="I19" s="214">
        <v>187.66</v>
      </c>
      <c r="J19" s="215">
        <v>2.9787287402879017E-3</v>
      </c>
      <c r="K19" s="43"/>
    </row>
    <row r="20" spans="1:11" ht="36" customHeight="1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43"/>
    </row>
    <row r="21" spans="1:11" ht="13.8">
      <c r="A21" s="222"/>
      <c r="B21" s="222"/>
      <c r="C21" s="222"/>
      <c r="D21" s="223"/>
      <c r="E21" s="224"/>
      <c r="F21" s="203" t="s">
        <v>22</v>
      </c>
      <c r="G21" s="222"/>
      <c r="H21" s="225">
        <v>53453.27</v>
      </c>
      <c r="I21" s="222"/>
      <c r="J21" s="222"/>
      <c r="K21" s="43"/>
    </row>
    <row r="22" spans="1:11" ht="13.8">
      <c r="A22" s="222"/>
      <c r="B22" s="222"/>
      <c r="C22" s="222"/>
      <c r="D22" s="223"/>
      <c r="E22" s="224"/>
      <c r="F22" s="203" t="s">
        <v>23</v>
      </c>
      <c r="G22" s="222"/>
      <c r="H22" s="225">
        <v>9546.76</v>
      </c>
      <c r="I22" s="222"/>
      <c r="J22" s="222"/>
      <c r="K22" s="43"/>
    </row>
    <row r="23" spans="1:11" ht="13.8">
      <c r="A23" s="222"/>
      <c r="B23" s="222"/>
      <c r="C23" s="222"/>
      <c r="D23" s="223"/>
      <c r="E23" s="224"/>
      <c r="F23" s="203" t="s">
        <v>24</v>
      </c>
      <c r="G23" s="222"/>
      <c r="H23" s="225">
        <v>63000.03</v>
      </c>
      <c r="I23" s="222"/>
      <c r="J23" s="222"/>
      <c r="K23" s="43"/>
    </row>
    <row r="24" spans="1:11" ht="15" customHeight="1">
      <c r="D24" s="47"/>
      <c r="E24" s="44"/>
      <c r="K24" s="45"/>
    </row>
    <row r="25" spans="1:11">
      <c r="D25" s="48"/>
      <c r="E25" s="44"/>
      <c r="K25" s="45"/>
    </row>
    <row r="26" spans="1:11">
      <c r="D26" s="47"/>
      <c r="E26" s="44"/>
      <c r="F26" s="51"/>
      <c r="G26" s="49"/>
      <c r="H26" s="46"/>
      <c r="I26" s="46"/>
      <c r="J26" s="45"/>
      <c r="K26" s="45"/>
    </row>
    <row r="27" spans="1:11">
      <c r="D27" s="47"/>
      <c r="E27" s="44"/>
      <c r="F27" s="45"/>
      <c r="G27" s="45"/>
      <c r="H27" s="45"/>
      <c r="I27" s="45"/>
      <c r="J27" s="45"/>
      <c r="K27" s="45"/>
    </row>
    <row r="28" spans="1:11">
      <c r="D28" s="47"/>
      <c r="F28" s="43"/>
      <c r="G28" s="43"/>
      <c r="H28" s="43"/>
      <c r="I28" s="43"/>
      <c r="J28" s="43"/>
    </row>
    <row r="29" spans="1:11">
      <c r="F29"/>
      <c r="G29" s="43"/>
      <c r="H29"/>
      <c r="I29"/>
    </row>
    <row r="30" spans="1:11">
      <c r="F30"/>
      <c r="G30" s="43"/>
      <c r="H30"/>
      <c r="I30"/>
    </row>
    <row r="31" spans="1:11">
      <c r="F31"/>
      <c r="G31" s="43"/>
      <c r="H31"/>
      <c r="I31"/>
    </row>
  </sheetData>
  <mergeCells count="19">
    <mergeCell ref="D1:D2"/>
    <mergeCell ref="A5:J5"/>
    <mergeCell ref="A21:C21"/>
    <mergeCell ref="F21:G21"/>
    <mergeCell ref="H21:J21"/>
    <mergeCell ref="A22:C22"/>
    <mergeCell ref="F22:G22"/>
    <mergeCell ref="H22:J22"/>
    <mergeCell ref="G1:H1"/>
    <mergeCell ref="I4:J4"/>
    <mergeCell ref="G4:H4"/>
    <mergeCell ref="I2:J2"/>
    <mergeCell ref="I3:J3"/>
    <mergeCell ref="G2:H2"/>
    <mergeCell ref="G3:H3"/>
    <mergeCell ref="E2:E4"/>
    <mergeCell ref="A23:C23"/>
    <mergeCell ref="F23:G23"/>
    <mergeCell ref="H23:J23"/>
  </mergeCells>
  <phoneticPr fontId="31" type="noConversion"/>
  <pageMargins left="0.51181102362204722" right="0.51181102362204722" top="0.98425196850393704" bottom="0.98425196850393704" header="0.51181102362204722" footer="0.51181102362204722"/>
  <pageSetup paperSize="9" scale="39" fitToWidth="38" fitToHeight="38" orientation="portrait" r:id="rId1"/>
  <colBreaks count="1" manualBreakCount="1">
    <brk id="10" max="1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OutlineSymbols="0" showWhiteSpace="0" zoomScale="80" zoomScaleNormal="80" workbookViewId="0">
      <selection activeCell="D2" sqref="D2:E5"/>
    </sheetView>
  </sheetViews>
  <sheetFormatPr defaultColWidth="9" defaultRowHeight="13.8"/>
  <cols>
    <col min="1" max="1" width="13.09765625" style="43" customWidth="1"/>
    <col min="2" max="2" width="43" style="43" customWidth="1"/>
    <col min="3" max="3" width="20" style="43" bestFit="1" customWidth="1"/>
    <col min="4" max="4" width="19.5" style="43" bestFit="1" customWidth="1"/>
    <col min="5" max="5" width="20.19921875" style="43" customWidth="1"/>
    <col min="6" max="13" width="22" style="43" bestFit="1" customWidth="1"/>
    <col min="14" max="28" width="12" style="43" bestFit="1" customWidth="1"/>
    <col min="29" max="16384" width="9" style="43"/>
  </cols>
  <sheetData>
    <row r="1" spans="1:13">
      <c r="A1" s="16"/>
      <c r="B1" s="17"/>
      <c r="C1" s="17"/>
      <c r="D1" s="17"/>
      <c r="E1" s="84"/>
      <c r="F1" s="5"/>
      <c r="G1" s="5"/>
      <c r="H1" s="9"/>
    </row>
    <row r="2" spans="1:13" ht="13.8" customHeight="1">
      <c r="A2" s="18"/>
      <c r="B2" s="19"/>
      <c r="C2" s="237" t="s">
        <v>203</v>
      </c>
      <c r="D2" s="230" t="s">
        <v>181</v>
      </c>
      <c r="E2" s="236"/>
      <c r="F2" s="5"/>
      <c r="G2" s="5"/>
      <c r="H2" s="9"/>
    </row>
    <row r="3" spans="1:13">
      <c r="A3" s="18"/>
      <c r="B3" s="19"/>
      <c r="C3" s="19"/>
      <c r="D3" s="230"/>
      <c r="E3" s="236"/>
      <c r="F3" s="5"/>
      <c r="G3" s="5"/>
      <c r="H3" s="9"/>
    </row>
    <row r="4" spans="1:13">
      <c r="A4" s="18"/>
      <c r="B4" s="19"/>
      <c r="C4" s="19"/>
      <c r="D4" s="230"/>
      <c r="E4" s="236"/>
      <c r="F4" s="5"/>
      <c r="G4" s="5"/>
      <c r="H4" s="9"/>
    </row>
    <row r="5" spans="1:13" ht="15.6">
      <c r="A5" s="86"/>
      <c r="B5" s="87" t="s">
        <v>150</v>
      </c>
      <c r="C5" s="88"/>
      <c r="D5" s="230"/>
      <c r="E5" s="236"/>
      <c r="F5" s="10"/>
      <c r="G5" s="10"/>
      <c r="H5" s="9"/>
    </row>
    <row r="6" spans="1:13" ht="33" customHeight="1">
      <c r="A6" s="86"/>
      <c r="B6" s="238" t="s">
        <v>153</v>
      </c>
      <c r="C6" s="238"/>
      <c r="D6" s="238"/>
      <c r="E6" s="89"/>
      <c r="F6" s="13"/>
      <c r="G6" s="13"/>
      <c r="H6" s="9"/>
    </row>
    <row r="7" spans="1:13" ht="15.6" customHeight="1">
      <c r="A7" s="86"/>
      <c r="B7" s="90" t="s">
        <v>200</v>
      </c>
      <c r="C7" s="92"/>
      <c r="D7" s="100" t="s">
        <v>204</v>
      </c>
      <c r="E7" s="93"/>
      <c r="F7" s="10"/>
      <c r="G7" s="10"/>
      <c r="H7" s="9"/>
    </row>
    <row r="8" spans="1:13" ht="20.399999999999999" customHeight="1">
      <c r="A8" s="86"/>
      <c r="B8" s="91" t="s">
        <v>133</v>
      </c>
      <c r="C8" s="92"/>
      <c r="D8" s="92"/>
      <c r="E8" s="142" t="s">
        <v>123</v>
      </c>
      <c r="F8" s="143"/>
      <c r="G8" s="143"/>
      <c r="H8" s="9"/>
    </row>
    <row r="9" spans="1:13" ht="15.6">
      <c r="A9" s="18"/>
      <c r="B9" s="91" t="s">
        <v>134</v>
      </c>
      <c r="C9" s="92"/>
      <c r="D9" s="92"/>
      <c r="E9" s="142" t="s">
        <v>199</v>
      </c>
    </row>
    <row r="10" spans="1:13">
      <c r="A10" s="18"/>
      <c r="B10" s="19"/>
      <c r="C10" s="19"/>
      <c r="D10" s="19"/>
      <c r="E10" s="85"/>
    </row>
    <row r="11" spans="1:13">
      <c r="A11" s="94"/>
      <c r="B11" s="95" t="s">
        <v>124</v>
      </c>
      <c r="C11" s="95"/>
      <c r="D11" s="96"/>
      <c r="E11" s="97"/>
    </row>
    <row r="12" spans="1:13" ht="14.4" thickBot="1">
      <c r="A12" s="98"/>
      <c r="B12" s="144" t="s">
        <v>153</v>
      </c>
      <c r="C12" s="144"/>
      <c r="D12" s="144"/>
      <c r="E12" s="145"/>
    </row>
    <row r="13" spans="1:13" ht="15" customHeight="1">
      <c r="A13" s="232" t="s">
        <v>184</v>
      </c>
      <c r="B13" s="231"/>
      <c r="C13" s="231"/>
      <c r="D13" s="231"/>
      <c r="E13" s="233"/>
      <c r="F13" s="226"/>
      <c r="G13" s="226"/>
    </row>
    <row r="14" spans="1:13">
      <c r="A14" s="234" t="s">
        <v>0</v>
      </c>
      <c r="B14" s="206" t="s">
        <v>3</v>
      </c>
      <c r="C14" s="207" t="s">
        <v>125</v>
      </c>
      <c r="D14" s="207" t="s">
        <v>126</v>
      </c>
      <c r="E14" s="235" t="s">
        <v>185</v>
      </c>
      <c r="H14" s="56"/>
      <c r="J14" s="56"/>
      <c r="K14" s="56"/>
      <c r="L14" s="56"/>
      <c r="M14" s="56"/>
    </row>
    <row r="15" spans="1:13" ht="41.25" customHeight="1" thickBot="1">
      <c r="A15" s="75" t="s">
        <v>9</v>
      </c>
      <c r="B15" s="72" t="s">
        <v>156</v>
      </c>
      <c r="C15" s="73" t="s">
        <v>186</v>
      </c>
      <c r="D15" s="74" t="s">
        <v>186</v>
      </c>
      <c r="E15" s="77" t="s">
        <v>127</v>
      </c>
      <c r="H15" s="55"/>
      <c r="I15" s="55"/>
      <c r="J15" s="55"/>
      <c r="K15" s="55"/>
      <c r="L15" s="55"/>
      <c r="M15" s="55"/>
    </row>
    <row r="16" spans="1:13" ht="41.25" customHeight="1" thickTop="1" thickBot="1">
      <c r="A16" s="75" t="s">
        <v>16</v>
      </c>
      <c r="B16" s="72" t="s">
        <v>159</v>
      </c>
      <c r="C16" s="73" t="s">
        <v>187</v>
      </c>
      <c r="D16" s="74" t="s">
        <v>188</v>
      </c>
      <c r="E16" s="76" t="s">
        <v>188</v>
      </c>
      <c r="H16" s="55"/>
      <c r="I16" s="55"/>
      <c r="J16" s="55"/>
      <c r="K16" s="55"/>
      <c r="L16" s="55"/>
      <c r="M16" s="55"/>
    </row>
    <row r="17" spans="1:13" ht="41.25" customHeight="1" thickTop="1" thickBot="1">
      <c r="A17" s="75" t="s">
        <v>18</v>
      </c>
      <c r="B17" s="72" t="s">
        <v>163</v>
      </c>
      <c r="C17" s="73" t="s">
        <v>189</v>
      </c>
      <c r="D17" s="73" t="s">
        <v>127</v>
      </c>
      <c r="E17" s="76" t="s">
        <v>189</v>
      </c>
      <c r="H17" s="55"/>
      <c r="I17" s="55"/>
      <c r="J17" s="55"/>
      <c r="K17" s="55"/>
      <c r="L17" s="55"/>
      <c r="M17" s="55"/>
    </row>
    <row r="18" spans="1:13" ht="41.25" customHeight="1" thickTop="1" thickBot="1">
      <c r="A18" s="75" t="s">
        <v>20</v>
      </c>
      <c r="B18" s="72" t="s">
        <v>171</v>
      </c>
      <c r="C18" s="73" t="s">
        <v>190</v>
      </c>
      <c r="D18" s="74" t="s">
        <v>191</v>
      </c>
      <c r="E18" s="76" t="s">
        <v>192</v>
      </c>
      <c r="H18" s="55"/>
      <c r="I18" s="55"/>
      <c r="J18" s="55"/>
      <c r="K18" s="55"/>
      <c r="L18" s="55"/>
      <c r="M18" s="54"/>
    </row>
    <row r="19" spans="1:13" ht="41.25" customHeight="1" thickTop="1">
      <c r="A19" s="149" t="s">
        <v>128</v>
      </c>
      <c r="B19" s="150"/>
      <c r="C19" s="140"/>
      <c r="D19" s="82" t="s">
        <v>193</v>
      </c>
      <c r="E19" s="83" t="s">
        <v>194</v>
      </c>
      <c r="H19" s="54"/>
      <c r="I19" s="54"/>
      <c r="J19" s="54"/>
      <c r="K19" s="54"/>
      <c r="L19" s="54"/>
      <c r="M19" s="54"/>
    </row>
    <row r="20" spans="1:13" ht="41.25" customHeight="1">
      <c r="A20" s="149" t="s">
        <v>129</v>
      </c>
      <c r="B20" s="150"/>
      <c r="C20" s="140"/>
      <c r="D20" s="82" t="s">
        <v>195</v>
      </c>
      <c r="E20" s="83" t="s">
        <v>196</v>
      </c>
      <c r="H20" s="55"/>
      <c r="I20" s="55"/>
      <c r="J20" s="55"/>
      <c r="K20" s="55"/>
      <c r="L20" s="55"/>
      <c r="M20" s="55"/>
    </row>
    <row r="21" spans="1:13" ht="41.25" customHeight="1">
      <c r="A21" s="149" t="s">
        <v>130</v>
      </c>
      <c r="B21" s="150"/>
      <c r="C21" s="140"/>
      <c r="D21" s="82" t="s">
        <v>193</v>
      </c>
      <c r="E21" s="83" t="s">
        <v>135</v>
      </c>
      <c r="H21" s="54"/>
      <c r="I21" s="54"/>
      <c r="J21" s="55"/>
      <c r="K21" s="55"/>
      <c r="L21" s="55"/>
      <c r="M21" s="55"/>
    </row>
    <row r="22" spans="1:13" ht="14.4" thickBot="1">
      <c r="A22" s="149" t="s">
        <v>131</v>
      </c>
      <c r="B22" s="150"/>
      <c r="C22" s="140"/>
      <c r="D22" s="82" t="s">
        <v>195</v>
      </c>
      <c r="E22" s="83" t="s">
        <v>197</v>
      </c>
      <c r="H22" s="54"/>
      <c r="I22" s="54"/>
      <c r="J22" s="54"/>
      <c r="K22" s="54"/>
      <c r="L22" s="54"/>
      <c r="M22" s="54"/>
    </row>
    <row r="23" spans="1:13">
      <c r="A23" s="147" t="s">
        <v>129</v>
      </c>
      <c r="B23" s="148"/>
      <c r="C23" s="138"/>
      <c r="D23" s="80" t="s">
        <v>147</v>
      </c>
      <c r="E23" s="81" t="s">
        <v>148</v>
      </c>
      <c r="F23" s="55"/>
      <c r="G23" s="54"/>
      <c r="H23" s="54"/>
      <c r="I23" s="54"/>
      <c r="J23" s="54"/>
      <c r="K23" s="54"/>
      <c r="L23" s="54"/>
      <c r="M23" s="54"/>
    </row>
    <row r="24" spans="1:13">
      <c r="A24" s="149" t="s">
        <v>130</v>
      </c>
      <c r="B24" s="150"/>
      <c r="C24" s="140"/>
      <c r="D24" s="82" t="s">
        <v>146</v>
      </c>
      <c r="E24" s="83" t="s">
        <v>135</v>
      </c>
      <c r="F24" s="54"/>
      <c r="G24" s="54"/>
      <c r="H24" s="54"/>
      <c r="I24" s="54"/>
      <c r="J24" s="54"/>
      <c r="K24" s="54"/>
      <c r="L24" s="55"/>
      <c r="M24" s="55"/>
    </row>
    <row r="25" spans="1:13" ht="14.4" thickBot="1">
      <c r="A25" s="151" t="s">
        <v>131</v>
      </c>
      <c r="B25" s="152"/>
      <c r="C25" s="141"/>
      <c r="D25" s="78" t="s">
        <v>147</v>
      </c>
      <c r="E25" s="79" t="s">
        <v>149</v>
      </c>
      <c r="F25" s="54"/>
      <c r="G25" s="54"/>
      <c r="H25" s="54"/>
      <c r="I25" s="54"/>
      <c r="J25" s="54"/>
      <c r="K25" s="54"/>
      <c r="L25" s="54"/>
      <c r="M25" s="55"/>
    </row>
    <row r="26" spans="1:13">
      <c r="F26" s="50"/>
      <c r="G26" s="50"/>
      <c r="H26" s="50"/>
      <c r="I26" s="50"/>
      <c r="J26" s="50"/>
      <c r="K26" s="50"/>
      <c r="L26" s="50"/>
      <c r="M26" s="50"/>
    </row>
    <row r="28" spans="1:13">
      <c r="M28" s="46"/>
    </row>
    <row r="32" spans="1:13">
      <c r="M32" s="53"/>
    </row>
  </sheetData>
  <mergeCells count="12">
    <mergeCell ref="D2:E5"/>
    <mergeCell ref="A24:B24"/>
    <mergeCell ref="A25:B25"/>
    <mergeCell ref="A19:B19"/>
    <mergeCell ref="A20:B20"/>
    <mergeCell ref="A21:B21"/>
    <mergeCell ref="A13:E13"/>
    <mergeCell ref="F8:G8"/>
    <mergeCell ref="B12:E12"/>
    <mergeCell ref="B6:D6"/>
    <mergeCell ref="A22:B22"/>
    <mergeCell ref="A23:B23"/>
  </mergeCells>
  <pageMargins left="0.51181102362204722" right="0.51181102362204722" top="0.98425196850393704" bottom="0.98425196850393704" header="0.51181102362204722" footer="0.51181102362204722"/>
  <pageSetup paperSize="8" scale="70" orientation="portrait" r:id="rId1"/>
  <headerFooter>
    <oddHeader>&amp;L &amp;CMinha Empresa
CNPJ:  &amp;R</oddHeader>
    <oddFooter xml:space="preserve">&amp;L _x000D_&amp;1#&amp;"Calibri"&amp;9&amp;K000000 [INFORMAÇÃO PRIVATIVA FIEMA]&amp;C  -  -  / MA
(98) 2109-1841 / leandrorichard@fiema.org.br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86" zoomScaleNormal="100" zoomScaleSheetLayoutView="86" workbookViewId="0">
      <selection activeCell="B8" sqref="B8"/>
    </sheetView>
  </sheetViews>
  <sheetFormatPr defaultRowHeight="13.8"/>
  <cols>
    <col min="1" max="1" width="9" style="43"/>
    <col min="2" max="2" width="61" style="43" bestFit="1" customWidth="1"/>
    <col min="3" max="3" width="17.19921875" style="43" customWidth="1"/>
    <col min="4" max="4" width="16.69921875" style="43" customWidth="1"/>
    <col min="5" max="250" width="9" style="43"/>
    <col min="251" max="251" width="61" style="43" bestFit="1" customWidth="1"/>
    <col min="252" max="252" width="14.19921875" style="43" bestFit="1" customWidth="1"/>
    <col min="253" max="257" width="9" style="43"/>
    <col min="258" max="258" width="61" style="43" bestFit="1" customWidth="1"/>
    <col min="259" max="259" width="17.19921875" style="43" customWidth="1"/>
    <col min="260" max="260" width="16.69921875" style="43" customWidth="1"/>
    <col min="261" max="506" width="9" style="43"/>
    <col min="507" max="507" width="61" style="43" bestFit="1" customWidth="1"/>
    <col min="508" max="508" width="14.19921875" style="43" bestFit="1" customWidth="1"/>
    <col min="509" max="513" width="9" style="43"/>
    <col min="514" max="514" width="61" style="43" bestFit="1" customWidth="1"/>
    <col min="515" max="515" width="17.19921875" style="43" customWidth="1"/>
    <col min="516" max="516" width="16.69921875" style="43" customWidth="1"/>
    <col min="517" max="762" width="9" style="43"/>
    <col min="763" max="763" width="61" style="43" bestFit="1" customWidth="1"/>
    <col min="764" max="764" width="14.19921875" style="43" bestFit="1" customWidth="1"/>
    <col min="765" max="769" width="9" style="43"/>
    <col min="770" max="770" width="61" style="43" bestFit="1" customWidth="1"/>
    <col min="771" max="771" width="17.19921875" style="43" customWidth="1"/>
    <col min="772" max="772" width="16.69921875" style="43" customWidth="1"/>
    <col min="773" max="1018" width="9" style="43"/>
    <col min="1019" max="1019" width="61" style="43" bestFit="1" customWidth="1"/>
    <col min="1020" max="1020" width="14.19921875" style="43" bestFit="1" customWidth="1"/>
    <col min="1021" max="1025" width="9" style="43"/>
    <col min="1026" max="1026" width="61" style="43" bestFit="1" customWidth="1"/>
    <col min="1027" max="1027" width="17.19921875" style="43" customWidth="1"/>
    <col min="1028" max="1028" width="16.69921875" style="43" customWidth="1"/>
    <col min="1029" max="1274" width="9" style="43"/>
    <col min="1275" max="1275" width="61" style="43" bestFit="1" customWidth="1"/>
    <col min="1276" max="1276" width="14.19921875" style="43" bestFit="1" customWidth="1"/>
    <col min="1277" max="1281" width="9" style="43"/>
    <col min="1282" max="1282" width="61" style="43" bestFit="1" customWidth="1"/>
    <col min="1283" max="1283" width="17.19921875" style="43" customWidth="1"/>
    <col min="1284" max="1284" width="16.69921875" style="43" customWidth="1"/>
    <col min="1285" max="1530" width="9" style="43"/>
    <col min="1531" max="1531" width="61" style="43" bestFit="1" customWidth="1"/>
    <col min="1532" max="1532" width="14.19921875" style="43" bestFit="1" customWidth="1"/>
    <col min="1533" max="1537" width="9" style="43"/>
    <col min="1538" max="1538" width="61" style="43" bestFit="1" customWidth="1"/>
    <col min="1539" max="1539" width="17.19921875" style="43" customWidth="1"/>
    <col min="1540" max="1540" width="16.69921875" style="43" customWidth="1"/>
    <col min="1541" max="1786" width="9" style="43"/>
    <col min="1787" max="1787" width="61" style="43" bestFit="1" customWidth="1"/>
    <col min="1788" max="1788" width="14.19921875" style="43" bestFit="1" customWidth="1"/>
    <col min="1789" max="1793" width="9" style="43"/>
    <col min="1794" max="1794" width="61" style="43" bestFit="1" customWidth="1"/>
    <col min="1795" max="1795" width="17.19921875" style="43" customWidth="1"/>
    <col min="1796" max="1796" width="16.69921875" style="43" customWidth="1"/>
    <col min="1797" max="2042" width="9" style="43"/>
    <col min="2043" max="2043" width="61" style="43" bestFit="1" customWidth="1"/>
    <col min="2044" max="2044" width="14.19921875" style="43" bestFit="1" customWidth="1"/>
    <col min="2045" max="2049" width="9" style="43"/>
    <col min="2050" max="2050" width="61" style="43" bestFit="1" customWidth="1"/>
    <col min="2051" max="2051" width="17.19921875" style="43" customWidth="1"/>
    <col min="2052" max="2052" width="16.69921875" style="43" customWidth="1"/>
    <col min="2053" max="2298" width="9" style="43"/>
    <col min="2299" max="2299" width="61" style="43" bestFit="1" customWidth="1"/>
    <col min="2300" max="2300" width="14.19921875" style="43" bestFit="1" customWidth="1"/>
    <col min="2301" max="2305" width="9" style="43"/>
    <col min="2306" max="2306" width="61" style="43" bestFit="1" customWidth="1"/>
    <col min="2307" max="2307" width="17.19921875" style="43" customWidth="1"/>
    <col min="2308" max="2308" width="16.69921875" style="43" customWidth="1"/>
    <col min="2309" max="2554" width="9" style="43"/>
    <col min="2555" max="2555" width="61" style="43" bestFit="1" customWidth="1"/>
    <col min="2556" max="2556" width="14.19921875" style="43" bestFit="1" customWidth="1"/>
    <col min="2557" max="2561" width="9" style="43"/>
    <col min="2562" max="2562" width="61" style="43" bestFit="1" customWidth="1"/>
    <col min="2563" max="2563" width="17.19921875" style="43" customWidth="1"/>
    <col min="2564" max="2564" width="16.69921875" style="43" customWidth="1"/>
    <col min="2565" max="2810" width="9" style="43"/>
    <col min="2811" max="2811" width="61" style="43" bestFit="1" customWidth="1"/>
    <col min="2812" max="2812" width="14.19921875" style="43" bestFit="1" customWidth="1"/>
    <col min="2813" max="2817" width="9" style="43"/>
    <col min="2818" max="2818" width="61" style="43" bestFit="1" customWidth="1"/>
    <col min="2819" max="2819" width="17.19921875" style="43" customWidth="1"/>
    <col min="2820" max="2820" width="16.69921875" style="43" customWidth="1"/>
    <col min="2821" max="3066" width="9" style="43"/>
    <col min="3067" max="3067" width="61" style="43" bestFit="1" customWidth="1"/>
    <col min="3068" max="3068" width="14.19921875" style="43" bestFit="1" customWidth="1"/>
    <col min="3069" max="3073" width="9" style="43"/>
    <col min="3074" max="3074" width="61" style="43" bestFit="1" customWidth="1"/>
    <col min="3075" max="3075" width="17.19921875" style="43" customWidth="1"/>
    <col min="3076" max="3076" width="16.69921875" style="43" customWidth="1"/>
    <col min="3077" max="3322" width="9" style="43"/>
    <col min="3323" max="3323" width="61" style="43" bestFit="1" customWidth="1"/>
    <col min="3324" max="3324" width="14.19921875" style="43" bestFit="1" customWidth="1"/>
    <col min="3325" max="3329" width="9" style="43"/>
    <col min="3330" max="3330" width="61" style="43" bestFit="1" customWidth="1"/>
    <col min="3331" max="3331" width="17.19921875" style="43" customWidth="1"/>
    <col min="3332" max="3332" width="16.69921875" style="43" customWidth="1"/>
    <col min="3333" max="3578" width="9" style="43"/>
    <col min="3579" max="3579" width="61" style="43" bestFit="1" customWidth="1"/>
    <col min="3580" max="3580" width="14.19921875" style="43" bestFit="1" customWidth="1"/>
    <col min="3581" max="3585" width="9" style="43"/>
    <col min="3586" max="3586" width="61" style="43" bestFit="1" customWidth="1"/>
    <col min="3587" max="3587" width="17.19921875" style="43" customWidth="1"/>
    <col min="3588" max="3588" width="16.69921875" style="43" customWidth="1"/>
    <col min="3589" max="3834" width="9" style="43"/>
    <col min="3835" max="3835" width="61" style="43" bestFit="1" customWidth="1"/>
    <col min="3836" max="3836" width="14.19921875" style="43" bestFit="1" customWidth="1"/>
    <col min="3837" max="3841" width="9" style="43"/>
    <col min="3842" max="3842" width="61" style="43" bestFit="1" customWidth="1"/>
    <col min="3843" max="3843" width="17.19921875" style="43" customWidth="1"/>
    <col min="3844" max="3844" width="16.69921875" style="43" customWidth="1"/>
    <col min="3845" max="4090" width="9" style="43"/>
    <col min="4091" max="4091" width="61" style="43" bestFit="1" customWidth="1"/>
    <col min="4092" max="4092" width="14.19921875" style="43" bestFit="1" customWidth="1"/>
    <col min="4093" max="4097" width="9" style="43"/>
    <col min="4098" max="4098" width="61" style="43" bestFit="1" customWidth="1"/>
    <col min="4099" max="4099" width="17.19921875" style="43" customWidth="1"/>
    <col min="4100" max="4100" width="16.69921875" style="43" customWidth="1"/>
    <col min="4101" max="4346" width="9" style="43"/>
    <col min="4347" max="4347" width="61" style="43" bestFit="1" customWidth="1"/>
    <col min="4348" max="4348" width="14.19921875" style="43" bestFit="1" customWidth="1"/>
    <col min="4349" max="4353" width="9" style="43"/>
    <col min="4354" max="4354" width="61" style="43" bestFit="1" customWidth="1"/>
    <col min="4355" max="4355" width="17.19921875" style="43" customWidth="1"/>
    <col min="4356" max="4356" width="16.69921875" style="43" customWidth="1"/>
    <col min="4357" max="4602" width="9" style="43"/>
    <col min="4603" max="4603" width="61" style="43" bestFit="1" customWidth="1"/>
    <col min="4604" max="4604" width="14.19921875" style="43" bestFit="1" customWidth="1"/>
    <col min="4605" max="4609" width="9" style="43"/>
    <col min="4610" max="4610" width="61" style="43" bestFit="1" customWidth="1"/>
    <col min="4611" max="4611" width="17.19921875" style="43" customWidth="1"/>
    <col min="4612" max="4612" width="16.69921875" style="43" customWidth="1"/>
    <col min="4613" max="4858" width="9" style="43"/>
    <col min="4859" max="4859" width="61" style="43" bestFit="1" customWidth="1"/>
    <col min="4860" max="4860" width="14.19921875" style="43" bestFit="1" customWidth="1"/>
    <col min="4861" max="4865" width="9" style="43"/>
    <col min="4866" max="4866" width="61" style="43" bestFit="1" customWidth="1"/>
    <col min="4867" max="4867" width="17.19921875" style="43" customWidth="1"/>
    <col min="4868" max="4868" width="16.69921875" style="43" customWidth="1"/>
    <col min="4869" max="5114" width="9" style="43"/>
    <col min="5115" max="5115" width="61" style="43" bestFit="1" customWidth="1"/>
    <col min="5116" max="5116" width="14.19921875" style="43" bestFit="1" customWidth="1"/>
    <col min="5117" max="5121" width="9" style="43"/>
    <col min="5122" max="5122" width="61" style="43" bestFit="1" customWidth="1"/>
    <col min="5123" max="5123" width="17.19921875" style="43" customWidth="1"/>
    <col min="5124" max="5124" width="16.69921875" style="43" customWidth="1"/>
    <col min="5125" max="5370" width="9" style="43"/>
    <col min="5371" max="5371" width="61" style="43" bestFit="1" customWidth="1"/>
    <col min="5372" max="5372" width="14.19921875" style="43" bestFit="1" customWidth="1"/>
    <col min="5373" max="5377" width="9" style="43"/>
    <col min="5378" max="5378" width="61" style="43" bestFit="1" customWidth="1"/>
    <col min="5379" max="5379" width="17.19921875" style="43" customWidth="1"/>
    <col min="5380" max="5380" width="16.69921875" style="43" customWidth="1"/>
    <col min="5381" max="5626" width="9" style="43"/>
    <col min="5627" max="5627" width="61" style="43" bestFit="1" customWidth="1"/>
    <col min="5628" max="5628" width="14.19921875" style="43" bestFit="1" customWidth="1"/>
    <col min="5629" max="5633" width="9" style="43"/>
    <col min="5634" max="5634" width="61" style="43" bestFit="1" customWidth="1"/>
    <col min="5635" max="5635" width="17.19921875" style="43" customWidth="1"/>
    <col min="5636" max="5636" width="16.69921875" style="43" customWidth="1"/>
    <col min="5637" max="5882" width="9" style="43"/>
    <col min="5883" max="5883" width="61" style="43" bestFit="1" customWidth="1"/>
    <col min="5884" max="5884" width="14.19921875" style="43" bestFit="1" customWidth="1"/>
    <col min="5885" max="5889" width="9" style="43"/>
    <col min="5890" max="5890" width="61" style="43" bestFit="1" customWidth="1"/>
    <col min="5891" max="5891" width="17.19921875" style="43" customWidth="1"/>
    <col min="5892" max="5892" width="16.69921875" style="43" customWidth="1"/>
    <col min="5893" max="6138" width="9" style="43"/>
    <col min="6139" max="6139" width="61" style="43" bestFit="1" customWidth="1"/>
    <col min="6140" max="6140" width="14.19921875" style="43" bestFit="1" customWidth="1"/>
    <col min="6141" max="6145" width="9" style="43"/>
    <col min="6146" max="6146" width="61" style="43" bestFit="1" customWidth="1"/>
    <col min="6147" max="6147" width="17.19921875" style="43" customWidth="1"/>
    <col min="6148" max="6148" width="16.69921875" style="43" customWidth="1"/>
    <col min="6149" max="6394" width="9" style="43"/>
    <col min="6395" max="6395" width="61" style="43" bestFit="1" customWidth="1"/>
    <col min="6396" max="6396" width="14.19921875" style="43" bestFit="1" customWidth="1"/>
    <col min="6397" max="6401" width="9" style="43"/>
    <col min="6402" max="6402" width="61" style="43" bestFit="1" customWidth="1"/>
    <col min="6403" max="6403" width="17.19921875" style="43" customWidth="1"/>
    <col min="6404" max="6404" width="16.69921875" style="43" customWidth="1"/>
    <col min="6405" max="6650" width="9" style="43"/>
    <col min="6651" max="6651" width="61" style="43" bestFit="1" customWidth="1"/>
    <col min="6652" max="6652" width="14.19921875" style="43" bestFit="1" customWidth="1"/>
    <col min="6653" max="6657" width="9" style="43"/>
    <col min="6658" max="6658" width="61" style="43" bestFit="1" customWidth="1"/>
    <col min="6659" max="6659" width="17.19921875" style="43" customWidth="1"/>
    <col min="6660" max="6660" width="16.69921875" style="43" customWidth="1"/>
    <col min="6661" max="6906" width="9" style="43"/>
    <col min="6907" max="6907" width="61" style="43" bestFit="1" customWidth="1"/>
    <col min="6908" max="6908" width="14.19921875" style="43" bestFit="1" customWidth="1"/>
    <col min="6909" max="6913" width="9" style="43"/>
    <col min="6914" max="6914" width="61" style="43" bestFit="1" customWidth="1"/>
    <col min="6915" max="6915" width="17.19921875" style="43" customWidth="1"/>
    <col min="6916" max="6916" width="16.69921875" style="43" customWidth="1"/>
    <col min="6917" max="7162" width="9" style="43"/>
    <col min="7163" max="7163" width="61" style="43" bestFit="1" customWidth="1"/>
    <col min="7164" max="7164" width="14.19921875" style="43" bestFit="1" customWidth="1"/>
    <col min="7165" max="7169" width="9" style="43"/>
    <col min="7170" max="7170" width="61" style="43" bestFit="1" customWidth="1"/>
    <col min="7171" max="7171" width="17.19921875" style="43" customWidth="1"/>
    <col min="7172" max="7172" width="16.69921875" style="43" customWidth="1"/>
    <col min="7173" max="7418" width="9" style="43"/>
    <col min="7419" max="7419" width="61" style="43" bestFit="1" customWidth="1"/>
    <col min="7420" max="7420" width="14.19921875" style="43" bestFit="1" customWidth="1"/>
    <col min="7421" max="7425" width="9" style="43"/>
    <col min="7426" max="7426" width="61" style="43" bestFit="1" customWidth="1"/>
    <col min="7427" max="7427" width="17.19921875" style="43" customWidth="1"/>
    <col min="7428" max="7428" width="16.69921875" style="43" customWidth="1"/>
    <col min="7429" max="7674" width="9" style="43"/>
    <col min="7675" max="7675" width="61" style="43" bestFit="1" customWidth="1"/>
    <col min="7676" max="7676" width="14.19921875" style="43" bestFit="1" customWidth="1"/>
    <col min="7677" max="7681" width="9" style="43"/>
    <col min="7682" max="7682" width="61" style="43" bestFit="1" customWidth="1"/>
    <col min="7683" max="7683" width="17.19921875" style="43" customWidth="1"/>
    <col min="7684" max="7684" width="16.69921875" style="43" customWidth="1"/>
    <col min="7685" max="7930" width="9" style="43"/>
    <col min="7931" max="7931" width="61" style="43" bestFit="1" customWidth="1"/>
    <col min="7932" max="7932" width="14.19921875" style="43" bestFit="1" customWidth="1"/>
    <col min="7933" max="7937" width="9" style="43"/>
    <col min="7938" max="7938" width="61" style="43" bestFit="1" customWidth="1"/>
    <col min="7939" max="7939" width="17.19921875" style="43" customWidth="1"/>
    <col min="7940" max="7940" width="16.69921875" style="43" customWidth="1"/>
    <col min="7941" max="8186" width="9" style="43"/>
    <col min="8187" max="8187" width="61" style="43" bestFit="1" customWidth="1"/>
    <col min="8188" max="8188" width="14.19921875" style="43" bestFit="1" customWidth="1"/>
    <col min="8189" max="8193" width="9" style="43"/>
    <col min="8194" max="8194" width="61" style="43" bestFit="1" customWidth="1"/>
    <col min="8195" max="8195" width="17.19921875" style="43" customWidth="1"/>
    <col min="8196" max="8196" width="16.69921875" style="43" customWidth="1"/>
    <col min="8197" max="8442" width="9" style="43"/>
    <col min="8443" max="8443" width="61" style="43" bestFit="1" customWidth="1"/>
    <col min="8444" max="8444" width="14.19921875" style="43" bestFit="1" customWidth="1"/>
    <col min="8445" max="8449" width="9" style="43"/>
    <col min="8450" max="8450" width="61" style="43" bestFit="1" customWidth="1"/>
    <col min="8451" max="8451" width="17.19921875" style="43" customWidth="1"/>
    <col min="8452" max="8452" width="16.69921875" style="43" customWidth="1"/>
    <col min="8453" max="8698" width="9" style="43"/>
    <col min="8699" max="8699" width="61" style="43" bestFit="1" customWidth="1"/>
    <col min="8700" max="8700" width="14.19921875" style="43" bestFit="1" customWidth="1"/>
    <col min="8701" max="8705" width="9" style="43"/>
    <col min="8706" max="8706" width="61" style="43" bestFit="1" customWidth="1"/>
    <col min="8707" max="8707" width="17.19921875" style="43" customWidth="1"/>
    <col min="8708" max="8708" width="16.69921875" style="43" customWidth="1"/>
    <col min="8709" max="8954" width="9" style="43"/>
    <col min="8955" max="8955" width="61" style="43" bestFit="1" customWidth="1"/>
    <col min="8956" max="8956" width="14.19921875" style="43" bestFit="1" customWidth="1"/>
    <col min="8957" max="8961" width="9" style="43"/>
    <col min="8962" max="8962" width="61" style="43" bestFit="1" customWidth="1"/>
    <col min="8963" max="8963" width="17.19921875" style="43" customWidth="1"/>
    <col min="8964" max="8964" width="16.69921875" style="43" customWidth="1"/>
    <col min="8965" max="9210" width="9" style="43"/>
    <col min="9211" max="9211" width="61" style="43" bestFit="1" customWidth="1"/>
    <col min="9212" max="9212" width="14.19921875" style="43" bestFit="1" customWidth="1"/>
    <col min="9213" max="9217" width="9" style="43"/>
    <col min="9218" max="9218" width="61" style="43" bestFit="1" customWidth="1"/>
    <col min="9219" max="9219" width="17.19921875" style="43" customWidth="1"/>
    <col min="9220" max="9220" width="16.69921875" style="43" customWidth="1"/>
    <col min="9221" max="9466" width="9" style="43"/>
    <col min="9467" max="9467" width="61" style="43" bestFit="1" customWidth="1"/>
    <col min="9468" max="9468" width="14.19921875" style="43" bestFit="1" customWidth="1"/>
    <col min="9469" max="9473" width="9" style="43"/>
    <col min="9474" max="9474" width="61" style="43" bestFit="1" customWidth="1"/>
    <col min="9475" max="9475" width="17.19921875" style="43" customWidth="1"/>
    <col min="9476" max="9476" width="16.69921875" style="43" customWidth="1"/>
    <col min="9477" max="9722" width="9" style="43"/>
    <col min="9723" max="9723" width="61" style="43" bestFit="1" customWidth="1"/>
    <col min="9724" max="9724" width="14.19921875" style="43" bestFit="1" customWidth="1"/>
    <col min="9725" max="9729" width="9" style="43"/>
    <col min="9730" max="9730" width="61" style="43" bestFit="1" customWidth="1"/>
    <col min="9731" max="9731" width="17.19921875" style="43" customWidth="1"/>
    <col min="9732" max="9732" width="16.69921875" style="43" customWidth="1"/>
    <col min="9733" max="9978" width="9" style="43"/>
    <col min="9979" max="9979" width="61" style="43" bestFit="1" customWidth="1"/>
    <col min="9980" max="9980" width="14.19921875" style="43" bestFit="1" customWidth="1"/>
    <col min="9981" max="9985" width="9" style="43"/>
    <col min="9986" max="9986" width="61" style="43" bestFit="1" customWidth="1"/>
    <col min="9987" max="9987" width="17.19921875" style="43" customWidth="1"/>
    <col min="9988" max="9988" width="16.69921875" style="43" customWidth="1"/>
    <col min="9989" max="10234" width="9" style="43"/>
    <col min="10235" max="10235" width="61" style="43" bestFit="1" customWidth="1"/>
    <col min="10236" max="10236" width="14.19921875" style="43" bestFit="1" customWidth="1"/>
    <col min="10237" max="10241" width="9" style="43"/>
    <col min="10242" max="10242" width="61" style="43" bestFit="1" customWidth="1"/>
    <col min="10243" max="10243" width="17.19921875" style="43" customWidth="1"/>
    <col min="10244" max="10244" width="16.69921875" style="43" customWidth="1"/>
    <col min="10245" max="10490" width="9" style="43"/>
    <col min="10491" max="10491" width="61" style="43" bestFit="1" customWidth="1"/>
    <col min="10492" max="10492" width="14.19921875" style="43" bestFit="1" customWidth="1"/>
    <col min="10493" max="10497" width="9" style="43"/>
    <col min="10498" max="10498" width="61" style="43" bestFit="1" customWidth="1"/>
    <col min="10499" max="10499" width="17.19921875" style="43" customWidth="1"/>
    <col min="10500" max="10500" width="16.69921875" style="43" customWidth="1"/>
    <col min="10501" max="10746" width="9" style="43"/>
    <col min="10747" max="10747" width="61" style="43" bestFit="1" customWidth="1"/>
    <col min="10748" max="10748" width="14.19921875" style="43" bestFit="1" customWidth="1"/>
    <col min="10749" max="10753" width="9" style="43"/>
    <col min="10754" max="10754" width="61" style="43" bestFit="1" customWidth="1"/>
    <col min="10755" max="10755" width="17.19921875" style="43" customWidth="1"/>
    <col min="10756" max="10756" width="16.69921875" style="43" customWidth="1"/>
    <col min="10757" max="11002" width="9" style="43"/>
    <col min="11003" max="11003" width="61" style="43" bestFit="1" customWidth="1"/>
    <col min="11004" max="11004" width="14.19921875" style="43" bestFit="1" customWidth="1"/>
    <col min="11005" max="11009" width="9" style="43"/>
    <col min="11010" max="11010" width="61" style="43" bestFit="1" customWidth="1"/>
    <col min="11011" max="11011" width="17.19921875" style="43" customWidth="1"/>
    <col min="11012" max="11012" width="16.69921875" style="43" customWidth="1"/>
    <col min="11013" max="11258" width="9" style="43"/>
    <col min="11259" max="11259" width="61" style="43" bestFit="1" customWidth="1"/>
    <col min="11260" max="11260" width="14.19921875" style="43" bestFit="1" customWidth="1"/>
    <col min="11261" max="11265" width="9" style="43"/>
    <col min="11266" max="11266" width="61" style="43" bestFit="1" customWidth="1"/>
    <col min="11267" max="11267" width="17.19921875" style="43" customWidth="1"/>
    <col min="11268" max="11268" width="16.69921875" style="43" customWidth="1"/>
    <col min="11269" max="11514" width="9" style="43"/>
    <col min="11515" max="11515" width="61" style="43" bestFit="1" customWidth="1"/>
    <col min="11516" max="11516" width="14.19921875" style="43" bestFit="1" customWidth="1"/>
    <col min="11517" max="11521" width="9" style="43"/>
    <col min="11522" max="11522" width="61" style="43" bestFit="1" customWidth="1"/>
    <col min="11523" max="11523" width="17.19921875" style="43" customWidth="1"/>
    <col min="11524" max="11524" width="16.69921875" style="43" customWidth="1"/>
    <col min="11525" max="11770" width="9" style="43"/>
    <col min="11771" max="11771" width="61" style="43" bestFit="1" customWidth="1"/>
    <col min="11772" max="11772" width="14.19921875" style="43" bestFit="1" customWidth="1"/>
    <col min="11773" max="11777" width="9" style="43"/>
    <col min="11778" max="11778" width="61" style="43" bestFit="1" customWidth="1"/>
    <col min="11779" max="11779" width="17.19921875" style="43" customWidth="1"/>
    <col min="11780" max="11780" width="16.69921875" style="43" customWidth="1"/>
    <col min="11781" max="12026" width="9" style="43"/>
    <col min="12027" max="12027" width="61" style="43" bestFit="1" customWidth="1"/>
    <col min="12028" max="12028" width="14.19921875" style="43" bestFit="1" customWidth="1"/>
    <col min="12029" max="12033" width="9" style="43"/>
    <col min="12034" max="12034" width="61" style="43" bestFit="1" customWidth="1"/>
    <col min="12035" max="12035" width="17.19921875" style="43" customWidth="1"/>
    <col min="12036" max="12036" width="16.69921875" style="43" customWidth="1"/>
    <col min="12037" max="12282" width="9" style="43"/>
    <col min="12283" max="12283" width="61" style="43" bestFit="1" customWidth="1"/>
    <col min="12284" max="12284" width="14.19921875" style="43" bestFit="1" customWidth="1"/>
    <col min="12285" max="12289" width="9" style="43"/>
    <col min="12290" max="12290" width="61" style="43" bestFit="1" customWidth="1"/>
    <col min="12291" max="12291" width="17.19921875" style="43" customWidth="1"/>
    <col min="12292" max="12292" width="16.69921875" style="43" customWidth="1"/>
    <col min="12293" max="12538" width="9" style="43"/>
    <col min="12539" max="12539" width="61" style="43" bestFit="1" customWidth="1"/>
    <col min="12540" max="12540" width="14.19921875" style="43" bestFit="1" customWidth="1"/>
    <col min="12541" max="12545" width="9" style="43"/>
    <col min="12546" max="12546" width="61" style="43" bestFit="1" customWidth="1"/>
    <col min="12547" max="12547" width="17.19921875" style="43" customWidth="1"/>
    <col min="12548" max="12548" width="16.69921875" style="43" customWidth="1"/>
    <col min="12549" max="12794" width="9" style="43"/>
    <col min="12795" max="12795" width="61" style="43" bestFit="1" customWidth="1"/>
    <col min="12796" max="12796" width="14.19921875" style="43" bestFit="1" customWidth="1"/>
    <col min="12797" max="12801" width="9" style="43"/>
    <col min="12802" max="12802" width="61" style="43" bestFit="1" customWidth="1"/>
    <col min="12803" max="12803" width="17.19921875" style="43" customWidth="1"/>
    <col min="12804" max="12804" width="16.69921875" style="43" customWidth="1"/>
    <col min="12805" max="13050" width="9" style="43"/>
    <col min="13051" max="13051" width="61" style="43" bestFit="1" customWidth="1"/>
    <col min="13052" max="13052" width="14.19921875" style="43" bestFit="1" customWidth="1"/>
    <col min="13053" max="13057" width="9" style="43"/>
    <col min="13058" max="13058" width="61" style="43" bestFit="1" customWidth="1"/>
    <col min="13059" max="13059" width="17.19921875" style="43" customWidth="1"/>
    <col min="13060" max="13060" width="16.69921875" style="43" customWidth="1"/>
    <col min="13061" max="13306" width="9" style="43"/>
    <col min="13307" max="13307" width="61" style="43" bestFit="1" customWidth="1"/>
    <col min="13308" max="13308" width="14.19921875" style="43" bestFit="1" customWidth="1"/>
    <col min="13309" max="13313" width="9" style="43"/>
    <col min="13314" max="13314" width="61" style="43" bestFit="1" customWidth="1"/>
    <col min="13315" max="13315" width="17.19921875" style="43" customWidth="1"/>
    <col min="13316" max="13316" width="16.69921875" style="43" customWidth="1"/>
    <col min="13317" max="13562" width="9" style="43"/>
    <col min="13563" max="13563" width="61" style="43" bestFit="1" customWidth="1"/>
    <col min="13564" max="13564" width="14.19921875" style="43" bestFit="1" customWidth="1"/>
    <col min="13565" max="13569" width="9" style="43"/>
    <col min="13570" max="13570" width="61" style="43" bestFit="1" customWidth="1"/>
    <col min="13571" max="13571" width="17.19921875" style="43" customWidth="1"/>
    <col min="13572" max="13572" width="16.69921875" style="43" customWidth="1"/>
    <col min="13573" max="13818" width="9" style="43"/>
    <col min="13819" max="13819" width="61" style="43" bestFit="1" customWidth="1"/>
    <col min="13820" max="13820" width="14.19921875" style="43" bestFit="1" customWidth="1"/>
    <col min="13821" max="13825" width="9" style="43"/>
    <col min="13826" max="13826" width="61" style="43" bestFit="1" customWidth="1"/>
    <col min="13827" max="13827" width="17.19921875" style="43" customWidth="1"/>
    <col min="13828" max="13828" width="16.69921875" style="43" customWidth="1"/>
    <col min="13829" max="14074" width="9" style="43"/>
    <col min="14075" max="14075" width="61" style="43" bestFit="1" customWidth="1"/>
    <col min="14076" max="14076" width="14.19921875" style="43" bestFit="1" customWidth="1"/>
    <col min="14077" max="14081" width="9" style="43"/>
    <col min="14082" max="14082" width="61" style="43" bestFit="1" customWidth="1"/>
    <col min="14083" max="14083" width="17.19921875" style="43" customWidth="1"/>
    <col min="14084" max="14084" width="16.69921875" style="43" customWidth="1"/>
    <col min="14085" max="14330" width="9" style="43"/>
    <col min="14331" max="14331" width="61" style="43" bestFit="1" customWidth="1"/>
    <col min="14332" max="14332" width="14.19921875" style="43" bestFit="1" customWidth="1"/>
    <col min="14333" max="14337" width="9" style="43"/>
    <col min="14338" max="14338" width="61" style="43" bestFit="1" customWidth="1"/>
    <col min="14339" max="14339" width="17.19921875" style="43" customWidth="1"/>
    <col min="14340" max="14340" width="16.69921875" style="43" customWidth="1"/>
    <col min="14341" max="14586" width="9" style="43"/>
    <col min="14587" max="14587" width="61" style="43" bestFit="1" customWidth="1"/>
    <col min="14588" max="14588" width="14.19921875" style="43" bestFit="1" customWidth="1"/>
    <col min="14589" max="14593" width="9" style="43"/>
    <col min="14594" max="14594" width="61" style="43" bestFit="1" customWidth="1"/>
    <col min="14595" max="14595" width="17.19921875" style="43" customWidth="1"/>
    <col min="14596" max="14596" width="16.69921875" style="43" customWidth="1"/>
    <col min="14597" max="14842" width="9" style="43"/>
    <col min="14843" max="14843" width="61" style="43" bestFit="1" customWidth="1"/>
    <col min="14844" max="14844" width="14.19921875" style="43" bestFit="1" customWidth="1"/>
    <col min="14845" max="14849" width="9" style="43"/>
    <col min="14850" max="14850" width="61" style="43" bestFit="1" customWidth="1"/>
    <col min="14851" max="14851" width="17.19921875" style="43" customWidth="1"/>
    <col min="14852" max="14852" width="16.69921875" style="43" customWidth="1"/>
    <col min="14853" max="15098" width="9" style="43"/>
    <col min="15099" max="15099" width="61" style="43" bestFit="1" customWidth="1"/>
    <col min="15100" max="15100" width="14.19921875" style="43" bestFit="1" customWidth="1"/>
    <col min="15101" max="15105" width="9" style="43"/>
    <col min="15106" max="15106" width="61" style="43" bestFit="1" customWidth="1"/>
    <col min="15107" max="15107" width="17.19921875" style="43" customWidth="1"/>
    <col min="15108" max="15108" width="16.69921875" style="43" customWidth="1"/>
    <col min="15109" max="15354" width="9" style="43"/>
    <col min="15355" max="15355" width="61" style="43" bestFit="1" customWidth="1"/>
    <col min="15356" max="15356" width="14.19921875" style="43" bestFit="1" customWidth="1"/>
    <col min="15357" max="15361" width="9" style="43"/>
    <col min="15362" max="15362" width="61" style="43" bestFit="1" customWidth="1"/>
    <col min="15363" max="15363" width="17.19921875" style="43" customWidth="1"/>
    <col min="15364" max="15364" width="16.69921875" style="43" customWidth="1"/>
    <col min="15365" max="15610" width="9" style="43"/>
    <col min="15611" max="15611" width="61" style="43" bestFit="1" customWidth="1"/>
    <col min="15612" max="15612" width="14.19921875" style="43" bestFit="1" customWidth="1"/>
    <col min="15613" max="15617" width="9" style="43"/>
    <col min="15618" max="15618" width="61" style="43" bestFit="1" customWidth="1"/>
    <col min="15619" max="15619" width="17.19921875" style="43" customWidth="1"/>
    <col min="15620" max="15620" width="16.69921875" style="43" customWidth="1"/>
    <col min="15621" max="15866" width="9" style="43"/>
    <col min="15867" max="15867" width="61" style="43" bestFit="1" customWidth="1"/>
    <col min="15868" max="15868" width="14.19921875" style="43" bestFit="1" customWidth="1"/>
    <col min="15869" max="15873" width="9" style="43"/>
    <col min="15874" max="15874" width="61" style="43" bestFit="1" customWidth="1"/>
    <col min="15875" max="15875" width="17.19921875" style="43" customWidth="1"/>
    <col min="15876" max="15876" width="16.69921875" style="43" customWidth="1"/>
    <col min="15877" max="16122" width="9" style="43"/>
    <col min="16123" max="16123" width="61" style="43" bestFit="1" customWidth="1"/>
    <col min="16124" max="16124" width="14.19921875" style="43" bestFit="1" customWidth="1"/>
    <col min="16125" max="16129" width="9" style="43"/>
    <col min="16130" max="16130" width="61" style="43" bestFit="1" customWidth="1"/>
    <col min="16131" max="16131" width="17.19921875" style="43" customWidth="1"/>
    <col min="16132" max="16132" width="16.69921875" style="43" customWidth="1"/>
    <col min="16133" max="16378" width="9" style="43"/>
    <col min="16379" max="16379" width="61" style="43" bestFit="1" customWidth="1"/>
    <col min="16380" max="16380" width="14.19921875" style="43" bestFit="1" customWidth="1"/>
    <col min="16381" max="16384" width="9" style="43"/>
  </cols>
  <sheetData>
    <row r="1" spans="1:16">
      <c r="A1" s="16"/>
      <c r="B1" s="17"/>
      <c r="C1" s="17"/>
      <c r="D1" s="84"/>
      <c r="F1" s="4"/>
      <c r="G1" s="5"/>
      <c r="H1" s="5"/>
      <c r="I1" s="5"/>
    </row>
    <row r="2" spans="1:16" ht="13.8" customHeight="1">
      <c r="A2" s="18"/>
      <c r="B2" s="19"/>
      <c r="C2" s="19"/>
      <c r="D2" s="85"/>
      <c r="F2" s="4"/>
      <c r="G2" s="5"/>
      <c r="H2" s="5"/>
      <c r="I2" s="5"/>
    </row>
    <row r="3" spans="1:16">
      <c r="A3" s="18"/>
      <c r="B3" s="19"/>
      <c r="C3" s="19"/>
      <c r="D3" s="85"/>
      <c r="F3" s="4"/>
      <c r="G3" s="5"/>
      <c r="H3" s="5"/>
      <c r="I3" s="5"/>
    </row>
    <row r="4" spans="1:16">
      <c r="A4" s="18"/>
      <c r="B4" s="19"/>
      <c r="C4" s="19"/>
      <c r="D4" s="85"/>
      <c r="F4" s="4"/>
      <c r="G4" s="5"/>
      <c r="H4" s="5"/>
      <c r="I4" s="5"/>
    </row>
    <row r="5" spans="1:16" ht="15.6">
      <c r="A5" s="86"/>
      <c r="B5" s="87" t="s">
        <v>150</v>
      </c>
      <c r="C5" s="101"/>
      <c r="D5" s="105"/>
      <c r="E5" s="40"/>
      <c r="F5" s="8"/>
      <c r="G5" s="9"/>
      <c r="H5" s="10"/>
      <c r="I5" s="10"/>
    </row>
    <row r="6" spans="1:16" ht="33" customHeight="1">
      <c r="A6" s="86"/>
      <c r="B6" s="146" t="s">
        <v>153</v>
      </c>
      <c r="C6" s="146"/>
      <c r="D6" s="153"/>
      <c r="E6" s="41"/>
      <c r="F6" s="42"/>
      <c r="G6" s="13"/>
      <c r="H6" s="13"/>
      <c r="I6" s="13"/>
    </row>
    <row r="7" spans="1:16" ht="14.4">
      <c r="A7" s="86"/>
      <c r="B7" s="103" t="s">
        <v>200</v>
      </c>
      <c r="C7" s="99"/>
      <c r="D7" s="85"/>
      <c r="E7" s="20"/>
      <c r="F7" s="1"/>
      <c r="H7" s="10"/>
      <c r="I7" s="10"/>
    </row>
    <row r="8" spans="1:16" ht="31.5" customHeight="1">
      <c r="A8" s="86"/>
      <c r="B8" s="91" t="s">
        <v>133</v>
      </c>
      <c r="C8" s="19"/>
      <c r="D8" s="85"/>
      <c r="G8" s="9"/>
    </row>
    <row r="9" spans="1:16" ht="15.6">
      <c r="A9" s="86"/>
      <c r="B9" s="91" t="s">
        <v>134</v>
      </c>
      <c r="C9" s="19"/>
      <c r="D9" s="85"/>
      <c r="E9" s="20"/>
      <c r="F9" s="20"/>
      <c r="G9" s="20"/>
      <c r="H9" s="20"/>
      <c r="I9" s="20"/>
      <c r="J9" s="20"/>
      <c r="K9" s="22"/>
    </row>
    <row r="10" spans="1:16" ht="15.6" customHeight="1">
      <c r="A10" s="86"/>
      <c r="B10" s="91"/>
      <c r="C10" s="154" t="s">
        <v>123</v>
      </c>
      <c r="D10" s="155"/>
      <c r="E10" s="20"/>
      <c r="F10" s="20"/>
      <c r="G10" s="20"/>
      <c r="H10" s="20"/>
      <c r="I10" s="20"/>
      <c r="J10" s="20"/>
      <c r="K10" s="22"/>
    </row>
    <row r="11" spans="1:16" ht="15.6" customHeight="1">
      <c r="A11" s="86"/>
      <c r="B11" s="91"/>
      <c r="C11" s="156" t="s">
        <v>25</v>
      </c>
      <c r="D11" s="157"/>
      <c r="E11" s="21"/>
      <c r="F11" s="21"/>
      <c r="G11" s="21"/>
      <c r="H11" s="21"/>
      <c r="I11" s="21"/>
      <c r="J11" s="21"/>
      <c r="K11" s="22"/>
    </row>
    <row r="12" spans="1:16" ht="16.2">
      <c r="A12" s="86"/>
      <c r="B12" s="104" t="s">
        <v>204</v>
      </c>
      <c r="C12" s="19"/>
      <c r="D12" s="106"/>
      <c r="E12" s="52"/>
      <c r="F12" s="23"/>
      <c r="G12" s="23"/>
      <c r="H12" s="23"/>
      <c r="I12" s="23"/>
      <c r="J12" s="23"/>
      <c r="K12" s="22"/>
    </row>
    <row r="13" spans="1:16" ht="16.2" thickBot="1">
      <c r="A13" s="86"/>
      <c r="B13" s="91"/>
      <c r="C13" s="102"/>
      <c r="D13" s="107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ht="16.2" thickBot="1">
      <c r="A14" s="108"/>
      <c r="B14" s="109" t="s">
        <v>55</v>
      </c>
      <c r="C14" s="110"/>
      <c r="D14" s="111"/>
    </row>
    <row r="15" spans="1:16">
      <c r="A15" s="112"/>
      <c r="B15" s="113"/>
      <c r="C15" s="114" t="s">
        <v>56</v>
      </c>
      <c r="D15" s="115" t="s">
        <v>57</v>
      </c>
    </row>
    <row r="16" spans="1:16">
      <c r="A16" s="57"/>
      <c r="B16" s="60" t="s">
        <v>58</v>
      </c>
      <c r="C16" s="38"/>
      <c r="D16" s="116"/>
    </row>
    <row r="17" spans="1:4">
      <c r="A17" s="57" t="s">
        <v>59</v>
      </c>
      <c r="B17" s="61" t="s">
        <v>60</v>
      </c>
      <c r="C17" s="64">
        <v>0</v>
      </c>
      <c r="D17" s="117">
        <v>0</v>
      </c>
    </row>
    <row r="18" spans="1:4">
      <c r="A18" s="57" t="s">
        <v>61</v>
      </c>
      <c r="B18" s="61" t="s">
        <v>62</v>
      </c>
      <c r="C18" s="64">
        <v>1.4999999999999999E-2</v>
      </c>
      <c r="D18" s="117">
        <v>1.4999999999999999E-2</v>
      </c>
    </row>
    <row r="19" spans="1:4">
      <c r="A19" s="57" t="s">
        <v>63</v>
      </c>
      <c r="B19" s="61" t="s">
        <v>64</v>
      </c>
      <c r="C19" s="64">
        <v>0.01</v>
      </c>
      <c r="D19" s="117">
        <v>0.01</v>
      </c>
    </row>
    <row r="20" spans="1:4">
      <c r="A20" s="57" t="s">
        <v>65</v>
      </c>
      <c r="B20" s="61" t="s">
        <v>66</v>
      </c>
      <c r="C20" s="64">
        <v>2E-3</v>
      </c>
      <c r="D20" s="117">
        <v>2E-3</v>
      </c>
    </row>
    <row r="21" spans="1:4">
      <c r="A21" s="57" t="s">
        <v>67</v>
      </c>
      <c r="B21" s="61" t="s">
        <v>68</v>
      </c>
      <c r="C21" s="64">
        <v>6.0000000000000001E-3</v>
      </c>
      <c r="D21" s="117">
        <v>6.0000000000000001E-3</v>
      </c>
    </row>
    <row r="22" spans="1:4">
      <c r="A22" s="57" t="s">
        <v>69</v>
      </c>
      <c r="B22" s="61" t="s">
        <v>70</v>
      </c>
      <c r="C22" s="64">
        <v>2.5000000000000001E-2</v>
      </c>
      <c r="D22" s="117">
        <v>2.5000000000000001E-2</v>
      </c>
    </row>
    <row r="23" spans="1:4">
      <c r="A23" s="57" t="s">
        <v>71</v>
      </c>
      <c r="B23" s="61" t="s">
        <v>72</v>
      </c>
      <c r="C23" s="64">
        <v>0.03</v>
      </c>
      <c r="D23" s="117">
        <v>0.03</v>
      </c>
    </row>
    <row r="24" spans="1:4">
      <c r="A24" s="57" t="s">
        <v>73</v>
      </c>
      <c r="B24" s="61" t="s">
        <v>74</v>
      </c>
      <c r="C24" s="64">
        <v>0.08</v>
      </c>
      <c r="D24" s="117">
        <v>0.08</v>
      </c>
    </row>
    <row r="25" spans="1:4">
      <c r="A25" s="57" t="s">
        <v>75</v>
      </c>
      <c r="B25" s="61" t="s">
        <v>76</v>
      </c>
      <c r="C25" s="64">
        <v>0.01</v>
      </c>
      <c r="D25" s="117">
        <v>0.01</v>
      </c>
    </row>
    <row r="26" spans="1:4">
      <c r="A26" s="58" t="s">
        <v>77</v>
      </c>
      <c r="B26" s="61" t="s">
        <v>78</v>
      </c>
      <c r="C26" s="65">
        <f>SUM(C17:C25)</f>
        <v>0.17799999999999999</v>
      </c>
      <c r="D26" s="118">
        <f>SUM(D17:D25)</f>
        <v>0.17799999999999999</v>
      </c>
    </row>
    <row r="27" spans="1:4">
      <c r="A27" s="57"/>
      <c r="B27" s="60" t="s">
        <v>79</v>
      </c>
      <c r="C27" s="66" t="s">
        <v>44</v>
      </c>
      <c r="D27" s="119" t="s">
        <v>44</v>
      </c>
    </row>
    <row r="28" spans="1:4">
      <c r="A28" s="57" t="s">
        <v>80</v>
      </c>
      <c r="B28" s="61" t="s">
        <v>81</v>
      </c>
      <c r="C28" s="67">
        <v>0.1787</v>
      </c>
      <c r="D28" s="120">
        <v>0</v>
      </c>
    </row>
    <row r="29" spans="1:4">
      <c r="A29" s="57" t="s">
        <v>82</v>
      </c>
      <c r="B29" s="62" t="s">
        <v>83</v>
      </c>
      <c r="C29" s="67">
        <v>3.95E-2</v>
      </c>
      <c r="D29" s="120">
        <v>0</v>
      </c>
    </row>
    <row r="30" spans="1:4">
      <c r="A30" s="57" t="s">
        <v>84</v>
      </c>
      <c r="B30" s="61" t="s">
        <v>85</v>
      </c>
      <c r="C30" s="67">
        <v>8.6E-3</v>
      </c>
      <c r="D30" s="120">
        <v>6.7000000000000002E-3</v>
      </c>
    </row>
    <row r="31" spans="1:4">
      <c r="A31" s="57" t="s">
        <v>86</v>
      </c>
      <c r="B31" s="61" t="s">
        <v>87</v>
      </c>
      <c r="C31" s="67">
        <v>0.107</v>
      </c>
      <c r="D31" s="120">
        <v>8.3299999999999999E-2</v>
      </c>
    </row>
    <row r="32" spans="1:4">
      <c r="A32" s="57" t="s">
        <v>88</v>
      </c>
      <c r="B32" s="61" t="s">
        <v>89</v>
      </c>
      <c r="C32" s="67">
        <v>6.9999999999999999E-4</v>
      </c>
      <c r="D32" s="120">
        <v>5.9999999999999995E-4</v>
      </c>
    </row>
    <row r="33" spans="1:4">
      <c r="A33" s="57" t="s">
        <v>90</v>
      </c>
      <c r="B33" s="61" t="s">
        <v>91</v>
      </c>
      <c r="C33" s="67">
        <v>7.1000000000000004E-3</v>
      </c>
      <c r="D33" s="120">
        <v>5.5999999999999999E-3</v>
      </c>
    </row>
    <row r="34" spans="1:4">
      <c r="A34" s="57" t="s">
        <v>92</v>
      </c>
      <c r="B34" s="61" t="s">
        <v>93</v>
      </c>
      <c r="C34" s="67">
        <v>1.46E-2</v>
      </c>
      <c r="D34" s="120">
        <v>0</v>
      </c>
    </row>
    <row r="35" spans="1:4">
      <c r="A35" s="57" t="s">
        <v>94</v>
      </c>
      <c r="B35" s="61" t="s">
        <v>95</v>
      </c>
      <c r="C35" s="67">
        <v>1.1000000000000001E-3</v>
      </c>
      <c r="D35" s="120">
        <v>8.0000000000000004E-4</v>
      </c>
    </row>
    <row r="36" spans="1:4">
      <c r="A36" s="57" t="s">
        <v>96</v>
      </c>
      <c r="B36" s="62" t="s">
        <v>97</v>
      </c>
      <c r="C36" s="67">
        <v>0.1404</v>
      </c>
      <c r="D36" s="120">
        <v>0.10929999999999999</v>
      </c>
    </row>
    <row r="37" spans="1:4">
      <c r="A37" s="57" t="s">
        <v>98</v>
      </c>
      <c r="B37" s="61" t="s">
        <v>99</v>
      </c>
      <c r="C37" s="67">
        <v>2.9999999999999997E-4</v>
      </c>
      <c r="D37" s="120">
        <v>2.9999999999999997E-4</v>
      </c>
    </row>
    <row r="38" spans="1:4">
      <c r="A38" s="58" t="s">
        <v>100</v>
      </c>
      <c r="B38" s="61" t="s">
        <v>101</v>
      </c>
      <c r="C38" s="68">
        <f>SUM(C28:C37)</f>
        <v>0.49799999999999994</v>
      </c>
      <c r="D38" s="121">
        <f>SUM(D28:D37)</f>
        <v>0.20659999999999998</v>
      </c>
    </row>
    <row r="39" spans="1:4">
      <c r="A39" s="57"/>
      <c r="B39" s="60" t="s">
        <v>102</v>
      </c>
      <c r="C39" s="66" t="s">
        <v>44</v>
      </c>
      <c r="D39" s="119" t="s">
        <v>44</v>
      </c>
    </row>
    <row r="40" spans="1:4">
      <c r="A40" s="57" t="s">
        <v>103</v>
      </c>
      <c r="B40" s="61" t="s">
        <v>104</v>
      </c>
      <c r="C40" s="67">
        <v>4.4400000000000002E-2</v>
      </c>
      <c r="D40" s="120">
        <v>3.4599999999999999E-2</v>
      </c>
    </row>
    <row r="41" spans="1:4">
      <c r="A41" s="57" t="s">
        <v>105</v>
      </c>
      <c r="B41" s="61" t="s">
        <v>106</v>
      </c>
      <c r="C41" s="67">
        <v>1E-3</v>
      </c>
      <c r="D41" s="120">
        <v>8.0000000000000004E-4</v>
      </c>
    </row>
    <row r="42" spans="1:4">
      <c r="A42" s="57" t="s">
        <v>107</v>
      </c>
      <c r="B42" s="62" t="s">
        <v>108</v>
      </c>
      <c r="C42" s="67">
        <v>0</v>
      </c>
      <c r="D42" s="120">
        <v>0</v>
      </c>
    </row>
    <row r="43" spans="1:4">
      <c r="A43" s="57" t="s">
        <v>109</v>
      </c>
      <c r="B43" s="61" t="s">
        <v>110</v>
      </c>
      <c r="C43" s="67">
        <v>3.9399999999999998E-2</v>
      </c>
      <c r="D43" s="120">
        <v>3.0700000000000002E-2</v>
      </c>
    </row>
    <row r="44" spans="1:4">
      <c r="A44" s="57" t="s">
        <v>111</v>
      </c>
      <c r="B44" s="61" t="s">
        <v>112</v>
      </c>
      <c r="C44" s="67">
        <v>3.7000000000000002E-3</v>
      </c>
      <c r="D44" s="120">
        <v>2.8999999999999998E-3</v>
      </c>
    </row>
    <row r="45" spans="1:4">
      <c r="A45" s="58" t="s">
        <v>113</v>
      </c>
      <c r="B45" s="61" t="s">
        <v>114</v>
      </c>
      <c r="C45" s="68">
        <f>SUM(C40:C44)</f>
        <v>8.8499999999999995E-2</v>
      </c>
      <c r="D45" s="121">
        <f>SUM(D40:D44)</f>
        <v>6.9000000000000006E-2</v>
      </c>
    </row>
    <row r="46" spans="1:4">
      <c r="A46" s="57"/>
      <c r="B46" s="60" t="s">
        <v>115</v>
      </c>
      <c r="C46" s="66" t="s">
        <v>44</v>
      </c>
      <c r="D46" s="119" t="s">
        <v>44</v>
      </c>
    </row>
    <row r="47" spans="1:4">
      <c r="A47" s="57" t="s">
        <v>116</v>
      </c>
      <c r="B47" s="61" t="s">
        <v>117</v>
      </c>
      <c r="C47" s="64">
        <v>8.8599999999999998E-2</v>
      </c>
      <c r="D47" s="117">
        <f>D26*D38</f>
        <v>3.6774799999999996E-2</v>
      </c>
    </row>
    <row r="48" spans="1:4" ht="26.4">
      <c r="A48" s="57" t="s">
        <v>118</v>
      </c>
      <c r="B48" s="63" t="s">
        <v>119</v>
      </c>
      <c r="C48" s="67">
        <v>3.7000000000000002E-3</v>
      </c>
      <c r="D48" s="120">
        <f>(D26*D41)+(D24*D40)</f>
        <v>2.9104000000000001E-3</v>
      </c>
    </row>
    <row r="49" spans="1:4">
      <c r="A49" s="58" t="s">
        <v>120</v>
      </c>
      <c r="B49" s="61" t="s">
        <v>121</v>
      </c>
      <c r="C49" s="68">
        <v>9.2299999999999993E-2</v>
      </c>
      <c r="D49" s="121">
        <f>SUM(D47:D48)</f>
        <v>3.9685199999999997E-2</v>
      </c>
    </row>
    <row r="50" spans="1:4" ht="14.4" thickBot="1">
      <c r="A50" s="59"/>
      <c r="B50" s="122" t="s">
        <v>122</v>
      </c>
      <c r="C50" s="123">
        <f>SUM(C26,C38,C45,C49)</f>
        <v>0.85680000000000001</v>
      </c>
      <c r="D50" s="124">
        <f>SUM(D26,D38,D45,D49)</f>
        <v>0.49328519999999992</v>
      </c>
    </row>
  </sheetData>
  <mergeCells count="3">
    <mergeCell ref="B6:D6"/>
    <mergeCell ref="C10:D10"/>
    <mergeCell ref="C11:D11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C13" sqref="C13"/>
    </sheetView>
  </sheetViews>
  <sheetFormatPr defaultRowHeight="13.8"/>
  <cols>
    <col min="2" max="2" width="16.09765625" customWidth="1"/>
    <col min="3" max="3" width="56.3984375" customWidth="1"/>
    <col min="4" max="4" width="25.19921875" customWidth="1"/>
    <col min="5" max="5" width="11.69921875" customWidth="1"/>
    <col min="7" max="7" width="11.5" customWidth="1"/>
    <col min="253" max="253" width="16.09765625" customWidth="1"/>
    <col min="254" max="254" width="31.8984375" customWidth="1"/>
    <col min="255" max="255" width="18.69921875" customWidth="1"/>
    <col min="256" max="256" width="11.3984375" customWidth="1"/>
    <col min="257" max="257" width="10.69921875" customWidth="1"/>
    <col min="258" max="258" width="12" customWidth="1"/>
    <col min="259" max="259" width="11.8984375" customWidth="1"/>
    <col min="260" max="260" width="10.69921875" customWidth="1"/>
    <col min="509" max="509" width="16.09765625" customWidth="1"/>
    <col min="510" max="510" width="31.8984375" customWidth="1"/>
    <col min="511" max="511" width="18.69921875" customWidth="1"/>
    <col min="512" max="512" width="11.3984375" customWidth="1"/>
    <col min="513" max="513" width="10.69921875" customWidth="1"/>
    <col min="514" max="514" width="12" customWidth="1"/>
    <col min="515" max="515" width="11.8984375" customWidth="1"/>
    <col min="516" max="516" width="10.69921875" customWidth="1"/>
    <col min="765" max="765" width="16.09765625" customWidth="1"/>
    <col min="766" max="766" width="31.8984375" customWidth="1"/>
    <col min="767" max="767" width="18.69921875" customWidth="1"/>
    <col min="768" max="768" width="11.3984375" customWidth="1"/>
    <col min="769" max="769" width="10.69921875" customWidth="1"/>
    <col min="770" max="770" width="12" customWidth="1"/>
    <col min="771" max="771" width="11.8984375" customWidth="1"/>
    <col min="772" max="772" width="10.69921875" customWidth="1"/>
    <col min="1021" max="1021" width="16.09765625" customWidth="1"/>
    <col min="1022" max="1022" width="31.8984375" customWidth="1"/>
    <col min="1023" max="1023" width="18.69921875" customWidth="1"/>
    <col min="1024" max="1024" width="11.3984375" customWidth="1"/>
    <col min="1025" max="1025" width="10.69921875" customWidth="1"/>
    <col min="1026" max="1026" width="12" customWidth="1"/>
    <col min="1027" max="1027" width="11.8984375" customWidth="1"/>
    <col min="1028" max="1028" width="10.69921875" customWidth="1"/>
    <col min="1277" max="1277" width="16.09765625" customWidth="1"/>
    <col min="1278" max="1278" width="31.8984375" customWidth="1"/>
    <col min="1279" max="1279" width="18.69921875" customWidth="1"/>
    <col min="1280" max="1280" width="11.3984375" customWidth="1"/>
    <col min="1281" max="1281" width="10.69921875" customWidth="1"/>
    <col min="1282" max="1282" width="12" customWidth="1"/>
    <col min="1283" max="1283" width="11.8984375" customWidth="1"/>
    <col min="1284" max="1284" width="10.69921875" customWidth="1"/>
    <col min="1533" max="1533" width="16.09765625" customWidth="1"/>
    <col min="1534" max="1534" width="31.8984375" customWidth="1"/>
    <col min="1535" max="1535" width="18.69921875" customWidth="1"/>
    <col min="1536" max="1536" width="11.3984375" customWidth="1"/>
    <col min="1537" max="1537" width="10.69921875" customWidth="1"/>
    <col min="1538" max="1538" width="12" customWidth="1"/>
    <col min="1539" max="1539" width="11.8984375" customWidth="1"/>
    <col min="1540" max="1540" width="10.69921875" customWidth="1"/>
    <col min="1789" max="1789" width="16.09765625" customWidth="1"/>
    <col min="1790" max="1790" width="31.8984375" customWidth="1"/>
    <col min="1791" max="1791" width="18.69921875" customWidth="1"/>
    <col min="1792" max="1792" width="11.3984375" customWidth="1"/>
    <col min="1793" max="1793" width="10.69921875" customWidth="1"/>
    <col min="1794" max="1794" width="12" customWidth="1"/>
    <col min="1795" max="1795" width="11.8984375" customWidth="1"/>
    <col min="1796" max="1796" width="10.69921875" customWidth="1"/>
    <col min="2045" max="2045" width="16.09765625" customWidth="1"/>
    <col min="2046" max="2046" width="31.8984375" customWidth="1"/>
    <col min="2047" max="2047" width="18.69921875" customWidth="1"/>
    <col min="2048" max="2048" width="11.3984375" customWidth="1"/>
    <col min="2049" max="2049" width="10.69921875" customWidth="1"/>
    <col min="2050" max="2050" width="12" customWidth="1"/>
    <col min="2051" max="2051" width="11.8984375" customWidth="1"/>
    <col min="2052" max="2052" width="10.69921875" customWidth="1"/>
    <col min="2301" max="2301" width="16.09765625" customWidth="1"/>
    <col min="2302" max="2302" width="31.8984375" customWidth="1"/>
    <col min="2303" max="2303" width="18.69921875" customWidth="1"/>
    <col min="2304" max="2304" width="11.3984375" customWidth="1"/>
    <col min="2305" max="2305" width="10.69921875" customWidth="1"/>
    <col min="2306" max="2306" width="12" customWidth="1"/>
    <col min="2307" max="2307" width="11.8984375" customWidth="1"/>
    <col min="2308" max="2308" width="10.69921875" customWidth="1"/>
    <col min="2557" max="2557" width="16.09765625" customWidth="1"/>
    <col min="2558" max="2558" width="31.8984375" customWidth="1"/>
    <col min="2559" max="2559" width="18.69921875" customWidth="1"/>
    <col min="2560" max="2560" width="11.3984375" customWidth="1"/>
    <col min="2561" max="2561" width="10.69921875" customWidth="1"/>
    <col min="2562" max="2562" width="12" customWidth="1"/>
    <col min="2563" max="2563" width="11.8984375" customWidth="1"/>
    <col min="2564" max="2564" width="10.69921875" customWidth="1"/>
    <col min="2813" max="2813" width="16.09765625" customWidth="1"/>
    <col min="2814" max="2814" width="31.8984375" customWidth="1"/>
    <col min="2815" max="2815" width="18.69921875" customWidth="1"/>
    <col min="2816" max="2816" width="11.3984375" customWidth="1"/>
    <col min="2817" max="2817" width="10.69921875" customWidth="1"/>
    <col min="2818" max="2818" width="12" customWidth="1"/>
    <col min="2819" max="2819" width="11.8984375" customWidth="1"/>
    <col min="2820" max="2820" width="10.69921875" customWidth="1"/>
    <col min="3069" max="3069" width="16.09765625" customWidth="1"/>
    <col min="3070" max="3070" width="31.8984375" customWidth="1"/>
    <col min="3071" max="3071" width="18.69921875" customWidth="1"/>
    <col min="3072" max="3072" width="11.3984375" customWidth="1"/>
    <col min="3073" max="3073" width="10.69921875" customWidth="1"/>
    <col min="3074" max="3074" width="12" customWidth="1"/>
    <col min="3075" max="3075" width="11.8984375" customWidth="1"/>
    <col min="3076" max="3076" width="10.69921875" customWidth="1"/>
    <col min="3325" max="3325" width="16.09765625" customWidth="1"/>
    <col min="3326" max="3326" width="31.8984375" customWidth="1"/>
    <col min="3327" max="3327" width="18.69921875" customWidth="1"/>
    <col min="3328" max="3328" width="11.3984375" customWidth="1"/>
    <col min="3329" max="3329" width="10.69921875" customWidth="1"/>
    <col min="3330" max="3330" width="12" customWidth="1"/>
    <col min="3331" max="3331" width="11.8984375" customWidth="1"/>
    <col min="3332" max="3332" width="10.69921875" customWidth="1"/>
    <col min="3581" max="3581" width="16.09765625" customWidth="1"/>
    <col min="3582" max="3582" width="31.8984375" customWidth="1"/>
    <col min="3583" max="3583" width="18.69921875" customWidth="1"/>
    <col min="3584" max="3584" width="11.3984375" customWidth="1"/>
    <col min="3585" max="3585" width="10.69921875" customWidth="1"/>
    <col min="3586" max="3586" width="12" customWidth="1"/>
    <col min="3587" max="3587" width="11.8984375" customWidth="1"/>
    <col min="3588" max="3588" width="10.69921875" customWidth="1"/>
    <col min="3837" max="3837" width="16.09765625" customWidth="1"/>
    <col min="3838" max="3838" width="31.8984375" customWidth="1"/>
    <col min="3839" max="3839" width="18.69921875" customWidth="1"/>
    <col min="3840" max="3840" width="11.3984375" customWidth="1"/>
    <col min="3841" max="3841" width="10.69921875" customWidth="1"/>
    <col min="3842" max="3842" width="12" customWidth="1"/>
    <col min="3843" max="3843" width="11.8984375" customWidth="1"/>
    <col min="3844" max="3844" width="10.69921875" customWidth="1"/>
    <col min="4093" max="4093" width="16.09765625" customWidth="1"/>
    <col min="4094" max="4094" width="31.8984375" customWidth="1"/>
    <col min="4095" max="4095" width="18.69921875" customWidth="1"/>
    <col min="4096" max="4096" width="11.3984375" customWidth="1"/>
    <col min="4097" max="4097" width="10.69921875" customWidth="1"/>
    <col min="4098" max="4098" width="12" customWidth="1"/>
    <col min="4099" max="4099" width="11.8984375" customWidth="1"/>
    <col min="4100" max="4100" width="10.69921875" customWidth="1"/>
    <col min="4349" max="4349" width="16.09765625" customWidth="1"/>
    <col min="4350" max="4350" width="31.8984375" customWidth="1"/>
    <col min="4351" max="4351" width="18.69921875" customWidth="1"/>
    <col min="4352" max="4352" width="11.3984375" customWidth="1"/>
    <col min="4353" max="4353" width="10.69921875" customWidth="1"/>
    <col min="4354" max="4354" width="12" customWidth="1"/>
    <col min="4355" max="4355" width="11.8984375" customWidth="1"/>
    <col min="4356" max="4356" width="10.69921875" customWidth="1"/>
    <col min="4605" max="4605" width="16.09765625" customWidth="1"/>
    <col min="4606" max="4606" width="31.8984375" customWidth="1"/>
    <col min="4607" max="4607" width="18.69921875" customWidth="1"/>
    <col min="4608" max="4608" width="11.3984375" customWidth="1"/>
    <col min="4609" max="4609" width="10.69921875" customWidth="1"/>
    <col min="4610" max="4610" width="12" customWidth="1"/>
    <col min="4611" max="4611" width="11.8984375" customWidth="1"/>
    <col min="4612" max="4612" width="10.69921875" customWidth="1"/>
    <col min="4861" max="4861" width="16.09765625" customWidth="1"/>
    <col min="4862" max="4862" width="31.8984375" customWidth="1"/>
    <col min="4863" max="4863" width="18.69921875" customWidth="1"/>
    <col min="4864" max="4864" width="11.3984375" customWidth="1"/>
    <col min="4865" max="4865" width="10.69921875" customWidth="1"/>
    <col min="4866" max="4866" width="12" customWidth="1"/>
    <col min="4867" max="4867" width="11.8984375" customWidth="1"/>
    <col min="4868" max="4868" width="10.69921875" customWidth="1"/>
    <col min="5117" max="5117" width="16.09765625" customWidth="1"/>
    <col min="5118" max="5118" width="31.8984375" customWidth="1"/>
    <col min="5119" max="5119" width="18.69921875" customWidth="1"/>
    <col min="5120" max="5120" width="11.3984375" customWidth="1"/>
    <col min="5121" max="5121" width="10.69921875" customWidth="1"/>
    <col min="5122" max="5122" width="12" customWidth="1"/>
    <col min="5123" max="5123" width="11.8984375" customWidth="1"/>
    <col min="5124" max="5124" width="10.69921875" customWidth="1"/>
    <col min="5373" max="5373" width="16.09765625" customWidth="1"/>
    <col min="5374" max="5374" width="31.8984375" customWidth="1"/>
    <col min="5375" max="5375" width="18.69921875" customWidth="1"/>
    <col min="5376" max="5376" width="11.3984375" customWidth="1"/>
    <col min="5377" max="5377" width="10.69921875" customWidth="1"/>
    <col min="5378" max="5378" width="12" customWidth="1"/>
    <col min="5379" max="5379" width="11.8984375" customWidth="1"/>
    <col min="5380" max="5380" width="10.69921875" customWidth="1"/>
    <col min="5629" max="5629" width="16.09765625" customWidth="1"/>
    <col min="5630" max="5630" width="31.8984375" customWidth="1"/>
    <col min="5631" max="5631" width="18.69921875" customWidth="1"/>
    <col min="5632" max="5632" width="11.3984375" customWidth="1"/>
    <col min="5633" max="5633" width="10.69921875" customWidth="1"/>
    <col min="5634" max="5634" width="12" customWidth="1"/>
    <col min="5635" max="5635" width="11.8984375" customWidth="1"/>
    <col min="5636" max="5636" width="10.69921875" customWidth="1"/>
    <col min="5885" max="5885" width="16.09765625" customWidth="1"/>
    <col min="5886" max="5886" width="31.8984375" customWidth="1"/>
    <col min="5887" max="5887" width="18.69921875" customWidth="1"/>
    <col min="5888" max="5888" width="11.3984375" customWidth="1"/>
    <col min="5889" max="5889" width="10.69921875" customWidth="1"/>
    <col min="5890" max="5890" width="12" customWidth="1"/>
    <col min="5891" max="5891" width="11.8984375" customWidth="1"/>
    <col min="5892" max="5892" width="10.69921875" customWidth="1"/>
    <col min="6141" max="6141" width="16.09765625" customWidth="1"/>
    <col min="6142" max="6142" width="31.8984375" customWidth="1"/>
    <col min="6143" max="6143" width="18.69921875" customWidth="1"/>
    <col min="6144" max="6144" width="11.3984375" customWidth="1"/>
    <col min="6145" max="6145" width="10.69921875" customWidth="1"/>
    <col min="6146" max="6146" width="12" customWidth="1"/>
    <col min="6147" max="6147" width="11.8984375" customWidth="1"/>
    <col min="6148" max="6148" width="10.69921875" customWidth="1"/>
    <col min="6397" max="6397" width="16.09765625" customWidth="1"/>
    <col min="6398" max="6398" width="31.8984375" customWidth="1"/>
    <col min="6399" max="6399" width="18.69921875" customWidth="1"/>
    <col min="6400" max="6400" width="11.3984375" customWidth="1"/>
    <col min="6401" max="6401" width="10.69921875" customWidth="1"/>
    <col min="6402" max="6402" width="12" customWidth="1"/>
    <col min="6403" max="6403" width="11.8984375" customWidth="1"/>
    <col min="6404" max="6404" width="10.69921875" customWidth="1"/>
    <col min="6653" max="6653" width="16.09765625" customWidth="1"/>
    <col min="6654" max="6654" width="31.8984375" customWidth="1"/>
    <col min="6655" max="6655" width="18.69921875" customWidth="1"/>
    <col min="6656" max="6656" width="11.3984375" customWidth="1"/>
    <col min="6657" max="6657" width="10.69921875" customWidth="1"/>
    <col min="6658" max="6658" width="12" customWidth="1"/>
    <col min="6659" max="6659" width="11.8984375" customWidth="1"/>
    <col min="6660" max="6660" width="10.69921875" customWidth="1"/>
    <col min="6909" max="6909" width="16.09765625" customWidth="1"/>
    <col min="6910" max="6910" width="31.8984375" customWidth="1"/>
    <col min="6911" max="6911" width="18.69921875" customWidth="1"/>
    <col min="6912" max="6912" width="11.3984375" customWidth="1"/>
    <col min="6913" max="6913" width="10.69921875" customWidth="1"/>
    <col min="6914" max="6914" width="12" customWidth="1"/>
    <col min="6915" max="6915" width="11.8984375" customWidth="1"/>
    <col min="6916" max="6916" width="10.69921875" customWidth="1"/>
    <col min="7165" max="7165" width="16.09765625" customWidth="1"/>
    <col min="7166" max="7166" width="31.8984375" customWidth="1"/>
    <col min="7167" max="7167" width="18.69921875" customWidth="1"/>
    <col min="7168" max="7168" width="11.3984375" customWidth="1"/>
    <col min="7169" max="7169" width="10.69921875" customWidth="1"/>
    <col min="7170" max="7170" width="12" customWidth="1"/>
    <col min="7171" max="7171" width="11.8984375" customWidth="1"/>
    <col min="7172" max="7172" width="10.69921875" customWidth="1"/>
    <col min="7421" max="7421" width="16.09765625" customWidth="1"/>
    <col min="7422" max="7422" width="31.8984375" customWidth="1"/>
    <col min="7423" max="7423" width="18.69921875" customWidth="1"/>
    <col min="7424" max="7424" width="11.3984375" customWidth="1"/>
    <col min="7425" max="7425" width="10.69921875" customWidth="1"/>
    <col min="7426" max="7426" width="12" customWidth="1"/>
    <col min="7427" max="7427" width="11.8984375" customWidth="1"/>
    <col min="7428" max="7428" width="10.69921875" customWidth="1"/>
    <col min="7677" max="7677" width="16.09765625" customWidth="1"/>
    <col min="7678" max="7678" width="31.8984375" customWidth="1"/>
    <col min="7679" max="7679" width="18.69921875" customWidth="1"/>
    <col min="7680" max="7680" width="11.3984375" customWidth="1"/>
    <col min="7681" max="7681" width="10.69921875" customWidth="1"/>
    <col min="7682" max="7682" width="12" customWidth="1"/>
    <col min="7683" max="7683" width="11.8984375" customWidth="1"/>
    <col min="7684" max="7684" width="10.69921875" customWidth="1"/>
    <col min="7933" max="7933" width="16.09765625" customWidth="1"/>
    <col min="7934" max="7934" width="31.8984375" customWidth="1"/>
    <col min="7935" max="7935" width="18.69921875" customWidth="1"/>
    <col min="7936" max="7936" width="11.3984375" customWidth="1"/>
    <col min="7937" max="7937" width="10.69921875" customWidth="1"/>
    <col min="7938" max="7938" width="12" customWidth="1"/>
    <col min="7939" max="7939" width="11.8984375" customWidth="1"/>
    <col min="7940" max="7940" width="10.69921875" customWidth="1"/>
    <col min="8189" max="8189" width="16.09765625" customWidth="1"/>
    <col min="8190" max="8190" width="31.8984375" customWidth="1"/>
    <col min="8191" max="8191" width="18.69921875" customWidth="1"/>
    <col min="8192" max="8192" width="11.3984375" customWidth="1"/>
    <col min="8193" max="8193" width="10.69921875" customWidth="1"/>
    <col min="8194" max="8194" width="12" customWidth="1"/>
    <col min="8195" max="8195" width="11.8984375" customWidth="1"/>
    <col min="8196" max="8196" width="10.69921875" customWidth="1"/>
    <col min="8445" max="8445" width="16.09765625" customWidth="1"/>
    <col min="8446" max="8446" width="31.8984375" customWidth="1"/>
    <col min="8447" max="8447" width="18.69921875" customWidth="1"/>
    <col min="8448" max="8448" width="11.3984375" customWidth="1"/>
    <col min="8449" max="8449" width="10.69921875" customWidth="1"/>
    <col min="8450" max="8450" width="12" customWidth="1"/>
    <col min="8451" max="8451" width="11.8984375" customWidth="1"/>
    <col min="8452" max="8452" width="10.69921875" customWidth="1"/>
    <col min="8701" max="8701" width="16.09765625" customWidth="1"/>
    <col min="8702" max="8702" width="31.8984375" customWidth="1"/>
    <col min="8703" max="8703" width="18.69921875" customWidth="1"/>
    <col min="8704" max="8704" width="11.3984375" customWidth="1"/>
    <col min="8705" max="8705" width="10.69921875" customWidth="1"/>
    <col min="8706" max="8706" width="12" customWidth="1"/>
    <col min="8707" max="8707" width="11.8984375" customWidth="1"/>
    <col min="8708" max="8708" width="10.69921875" customWidth="1"/>
    <col min="8957" max="8957" width="16.09765625" customWidth="1"/>
    <col min="8958" max="8958" width="31.8984375" customWidth="1"/>
    <col min="8959" max="8959" width="18.69921875" customWidth="1"/>
    <col min="8960" max="8960" width="11.3984375" customWidth="1"/>
    <col min="8961" max="8961" width="10.69921875" customWidth="1"/>
    <col min="8962" max="8962" width="12" customWidth="1"/>
    <col min="8963" max="8963" width="11.8984375" customWidth="1"/>
    <col min="8964" max="8964" width="10.69921875" customWidth="1"/>
    <col min="9213" max="9213" width="16.09765625" customWidth="1"/>
    <col min="9214" max="9214" width="31.8984375" customWidth="1"/>
    <col min="9215" max="9215" width="18.69921875" customWidth="1"/>
    <col min="9216" max="9216" width="11.3984375" customWidth="1"/>
    <col min="9217" max="9217" width="10.69921875" customWidth="1"/>
    <col min="9218" max="9218" width="12" customWidth="1"/>
    <col min="9219" max="9219" width="11.8984375" customWidth="1"/>
    <col min="9220" max="9220" width="10.69921875" customWidth="1"/>
    <col min="9469" max="9469" width="16.09765625" customWidth="1"/>
    <col min="9470" max="9470" width="31.8984375" customWidth="1"/>
    <col min="9471" max="9471" width="18.69921875" customWidth="1"/>
    <col min="9472" max="9472" width="11.3984375" customWidth="1"/>
    <col min="9473" max="9473" width="10.69921875" customWidth="1"/>
    <col min="9474" max="9474" width="12" customWidth="1"/>
    <col min="9475" max="9475" width="11.8984375" customWidth="1"/>
    <col min="9476" max="9476" width="10.69921875" customWidth="1"/>
    <col min="9725" max="9725" width="16.09765625" customWidth="1"/>
    <col min="9726" max="9726" width="31.8984375" customWidth="1"/>
    <col min="9727" max="9727" width="18.69921875" customWidth="1"/>
    <col min="9728" max="9728" width="11.3984375" customWidth="1"/>
    <col min="9729" max="9729" width="10.69921875" customWidth="1"/>
    <col min="9730" max="9730" width="12" customWidth="1"/>
    <col min="9731" max="9731" width="11.8984375" customWidth="1"/>
    <col min="9732" max="9732" width="10.69921875" customWidth="1"/>
    <col min="9981" max="9981" width="16.09765625" customWidth="1"/>
    <col min="9982" max="9982" width="31.8984375" customWidth="1"/>
    <col min="9983" max="9983" width="18.69921875" customWidth="1"/>
    <col min="9984" max="9984" width="11.3984375" customWidth="1"/>
    <col min="9985" max="9985" width="10.69921875" customWidth="1"/>
    <col min="9986" max="9986" width="12" customWidth="1"/>
    <col min="9987" max="9987" width="11.8984375" customWidth="1"/>
    <col min="9988" max="9988" width="10.69921875" customWidth="1"/>
    <col min="10237" max="10237" width="16.09765625" customWidth="1"/>
    <col min="10238" max="10238" width="31.8984375" customWidth="1"/>
    <col min="10239" max="10239" width="18.69921875" customWidth="1"/>
    <col min="10240" max="10240" width="11.3984375" customWidth="1"/>
    <col min="10241" max="10241" width="10.69921875" customWidth="1"/>
    <col min="10242" max="10242" width="12" customWidth="1"/>
    <col min="10243" max="10243" width="11.8984375" customWidth="1"/>
    <col min="10244" max="10244" width="10.69921875" customWidth="1"/>
    <col min="10493" max="10493" width="16.09765625" customWidth="1"/>
    <col min="10494" max="10494" width="31.8984375" customWidth="1"/>
    <col min="10495" max="10495" width="18.69921875" customWidth="1"/>
    <col min="10496" max="10496" width="11.3984375" customWidth="1"/>
    <col min="10497" max="10497" width="10.69921875" customWidth="1"/>
    <col min="10498" max="10498" width="12" customWidth="1"/>
    <col min="10499" max="10499" width="11.8984375" customWidth="1"/>
    <col min="10500" max="10500" width="10.69921875" customWidth="1"/>
    <col min="10749" max="10749" width="16.09765625" customWidth="1"/>
    <col min="10750" max="10750" width="31.8984375" customWidth="1"/>
    <col min="10751" max="10751" width="18.69921875" customWidth="1"/>
    <col min="10752" max="10752" width="11.3984375" customWidth="1"/>
    <col min="10753" max="10753" width="10.69921875" customWidth="1"/>
    <col min="10754" max="10754" width="12" customWidth="1"/>
    <col min="10755" max="10755" width="11.8984375" customWidth="1"/>
    <col min="10756" max="10756" width="10.69921875" customWidth="1"/>
    <col min="11005" max="11005" width="16.09765625" customWidth="1"/>
    <col min="11006" max="11006" width="31.8984375" customWidth="1"/>
    <col min="11007" max="11007" width="18.69921875" customWidth="1"/>
    <col min="11008" max="11008" width="11.3984375" customWidth="1"/>
    <col min="11009" max="11009" width="10.69921875" customWidth="1"/>
    <col min="11010" max="11010" width="12" customWidth="1"/>
    <col min="11011" max="11011" width="11.8984375" customWidth="1"/>
    <col min="11012" max="11012" width="10.69921875" customWidth="1"/>
    <col min="11261" max="11261" width="16.09765625" customWidth="1"/>
    <col min="11262" max="11262" width="31.8984375" customWidth="1"/>
    <col min="11263" max="11263" width="18.69921875" customWidth="1"/>
    <col min="11264" max="11264" width="11.3984375" customWidth="1"/>
    <col min="11265" max="11265" width="10.69921875" customWidth="1"/>
    <col min="11266" max="11266" width="12" customWidth="1"/>
    <col min="11267" max="11267" width="11.8984375" customWidth="1"/>
    <col min="11268" max="11268" width="10.69921875" customWidth="1"/>
    <col min="11517" max="11517" width="16.09765625" customWidth="1"/>
    <col min="11518" max="11518" width="31.8984375" customWidth="1"/>
    <col min="11519" max="11519" width="18.69921875" customWidth="1"/>
    <col min="11520" max="11520" width="11.3984375" customWidth="1"/>
    <col min="11521" max="11521" width="10.69921875" customWidth="1"/>
    <col min="11522" max="11522" width="12" customWidth="1"/>
    <col min="11523" max="11523" width="11.8984375" customWidth="1"/>
    <col min="11524" max="11524" width="10.69921875" customWidth="1"/>
    <col min="11773" max="11773" width="16.09765625" customWidth="1"/>
    <col min="11774" max="11774" width="31.8984375" customWidth="1"/>
    <col min="11775" max="11775" width="18.69921875" customWidth="1"/>
    <col min="11776" max="11776" width="11.3984375" customWidth="1"/>
    <col min="11777" max="11777" width="10.69921875" customWidth="1"/>
    <col min="11778" max="11778" width="12" customWidth="1"/>
    <col min="11779" max="11779" width="11.8984375" customWidth="1"/>
    <col min="11780" max="11780" width="10.69921875" customWidth="1"/>
    <col min="12029" max="12029" width="16.09765625" customWidth="1"/>
    <col min="12030" max="12030" width="31.8984375" customWidth="1"/>
    <col min="12031" max="12031" width="18.69921875" customWidth="1"/>
    <col min="12032" max="12032" width="11.3984375" customWidth="1"/>
    <col min="12033" max="12033" width="10.69921875" customWidth="1"/>
    <col min="12034" max="12034" width="12" customWidth="1"/>
    <col min="12035" max="12035" width="11.8984375" customWidth="1"/>
    <col min="12036" max="12036" width="10.69921875" customWidth="1"/>
    <col min="12285" max="12285" width="16.09765625" customWidth="1"/>
    <col min="12286" max="12286" width="31.8984375" customWidth="1"/>
    <col min="12287" max="12287" width="18.69921875" customWidth="1"/>
    <col min="12288" max="12288" width="11.3984375" customWidth="1"/>
    <col min="12289" max="12289" width="10.69921875" customWidth="1"/>
    <col min="12290" max="12290" width="12" customWidth="1"/>
    <col min="12291" max="12291" width="11.8984375" customWidth="1"/>
    <col min="12292" max="12292" width="10.69921875" customWidth="1"/>
    <col min="12541" max="12541" width="16.09765625" customWidth="1"/>
    <col min="12542" max="12542" width="31.8984375" customWidth="1"/>
    <col min="12543" max="12543" width="18.69921875" customWidth="1"/>
    <col min="12544" max="12544" width="11.3984375" customWidth="1"/>
    <col min="12545" max="12545" width="10.69921875" customWidth="1"/>
    <col min="12546" max="12546" width="12" customWidth="1"/>
    <col min="12547" max="12547" width="11.8984375" customWidth="1"/>
    <col min="12548" max="12548" width="10.69921875" customWidth="1"/>
    <col min="12797" max="12797" width="16.09765625" customWidth="1"/>
    <col min="12798" max="12798" width="31.8984375" customWidth="1"/>
    <col min="12799" max="12799" width="18.69921875" customWidth="1"/>
    <col min="12800" max="12800" width="11.3984375" customWidth="1"/>
    <col min="12801" max="12801" width="10.69921875" customWidth="1"/>
    <col min="12802" max="12802" width="12" customWidth="1"/>
    <col min="12803" max="12803" width="11.8984375" customWidth="1"/>
    <col min="12804" max="12804" width="10.69921875" customWidth="1"/>
    <col min="13053" max="13053" width="16.09765625" customWidth="1"/>
    <col min="13054" max="13054" width="31.8984375" customWidth="1"/>
    <col min="13055" max="13055" width="18.69921875" customWidth="1"/>
    <col min="13056" max="13056" width="11.3984375" customWidth="1"/>
    <col min="13057" max="13057" width="10.69921875" customWidth="1"/>
    <col min="13058" max="13058" width="12" customWidth="1"/>
    <col min="13059" max="13059" width="11.8984375" customWidth="1"/>
    <col min="13060" max="13060" width="10.69921875" customWidth="1"/>
    <col min="13309" max="13309" width="16.09765625" customWidth="1"/>
    <col min="13310" max="13310" width="31.8984375" customWidth="1"/>
    <col min="13311" max="13311" width="18.69921875" customWidth="1"/>
    <col min="13312" max="13312" width="11.3984375" customWidth="1"/>
    <col min="13313" max="13313" width="10.69921875" customWidth="1"/>
    <col min="13314" max="13314" width="12" customWidth="1"/>
    <col min="13315" max="13315" width="11.8984375" customWidth="1"/>
    <col min="13316" max="13316" width="10.69921875" customWidth="1"/>
    <col min="13565" max="13565" width="16.09765625" customWidth="1"/>
    <col min="13566" max="13566" width="31.8984375" customWidth="1"/>
    <col min="13567" max="13567" width="18.69921875" customWidth="1"/>
    <col min="13568" max="13568" width="11.3984375" customWidth="1"/>
    <col min="13569" max="13569" width="10.69921875" customWidth="1"/>
    <col min="13570" max="13570" width="12" customWidth="1"/>
    <col min="13571" max="13571" width="11.8984375" customWidth="1"/>
    <col min="13572" max="13572" width="10.69921875" customWidth="1"/>
    <col min="13821" max="13821" width="16.09765625" customWidth="1"/>
    <col min="13822" max="13822" width="31.8984375" customWidth="1"/>
    <col min="13823" max="13823" width="18.69921875" customWidth="1"/>
    <col min="13824" max="13824" width="11.3984375" customWidth="1"/>
    <col min="13825" max="13825" width="10.69921875" customWidth="1"/>
    <col min="13826" max="13826" width="12" customWidth="1"/>
    <col min="13827" max="13827" width="11.8984375" customWidth="1"/>
    <col min="13828" max="13828" width="10.69921875" customWidth="1"/>
    <col min="14077" max="14077" width="16.09765625" customWidth="1"/>
    <col min="14078" max="14078" width="31.8984375" customWidth="1"/>
    <col min="14079" max="14079" width="18.69921875" customWidth="1"/>
    <col min="14080" max="14080" width="11.3984375" customWidth="1"/>
    <col min="14081" max="14081" width="10.69921875" customWidth="1"/>
    <col min="14082" max="14082" width="12" customWidth="1"/>
    <col min="14083" max="14083" width="11.8984375" customWidth="1"/>
    <col min="14084" max="14084" width="10.69921875" customWidth="1"/>
    <col min="14333" max="14333" width="16.09765625" customWidth="1"/>
    <col min="14334" max="14334" width="31.8984375" customWidth="1"/>
    <col min="14335" max="14335" width="18.69921875" customWidth="1"/>
    <col min="14336" max="14336" width="11.3984375" customWidth="1"/>
    <col min="14337" max="14337" width="10.69921875" customWidth="1"/>
    <col min="14338" max="14338" width="12" customWidth="1"/>
    <col min="14339" max="14339" width="11.8984375" customWidth="1"/>
    <col min="14340" max="14340" width="10.69921875" customWidth="1"/>
    <col min="14589" max="14589" width="16.09765625" customWidth="1"/>
    <col min="14590" max="14590" width="31.8984375" customWidth="1"/>
    <col min="14591" max="14591" width="18.69921875" customWidth="1"/>
    <col min="14592" max="14592" width="11.3984375" customWidth="1"/>
    <col min="14593" max="14593" width="10.69921875" customWidth="1"/>
    <col min="14594" max="14594" width="12" customWidth="1"/>
    <col min="14595" max="14595" width="11.8984375" customWidth="1"/>
    <col min="14596" max="14596" width="10.69921875" customWidth="1"/>
    <col min="14845" max="14845" width="16.09765625" customWidth="1"/>
    <col min="14846" max="14846" width="31.8984375" customWidth="1"/>
    <col min="14847" max="14847" width="18.69921875" customWidth="1"/>
    <col min="14848" max="14848" width="11.3984375" customWidth="1"/>
    <col min="14849" max="14849" width="10.69921875" customWidth="1"/>
    <col min="14850" max="14850" width="12" customWidth="1"/>
    <col min="14851" max="14851" width="11.8984375" customWidth="1"/>
    <col min="14852" max="14852" width="10.69921875" customWidth="1"/>
    <col min="15101" max="15101" width="16.09765625" customWidth="1"/>
    <col min="15102" max="15102" width="31.8984375" customWidth="1"/>
    <col min="15103" max="15103" width="18.69921875" customWidth="1"/>
    <col min="15104" max="15104" width="11.3984375" customWidth="1"/>
    <col min="15105" max="15105" width="10.69921875" customWidth="1"/>
    <col min="15106" max="15106" width="12" customWidth="1"/>
    <col min="15107" max="15107" width="11.8984375" customWidth="1"/>
    <col min="15108" max="15108" width="10.69921875" customWidth="1"/>
    <col min="15357" max="15357" width="16.09765625" customWidth="1"/>
    <col min="15358" max="15358" width="31.8984375" customWidth="1"/>
    <col min="15359" max="15359" width="18.69921875" customWidth="1"/>
    <col min="15360" max="15360" width="11.3984375" customWidth="1"/>
    <col min="15361" max="15361" width="10.69921875" customWidth="1"/>
    <col min="15362" max="15362" width="12" customWidth="1"/>
    <col min="15363" max="15363" width="11.8984375" customWidth="1"/>
    <col min="15364" max="15364" width="10.69921875" customWidth="1"/>
    <col min="15613" max="15613" width="16.09765625" customWidth="1"/>
    <col min="15614" max="15614" width="31.8984375" customWidth="1"/>
    <col min="15615" max="15615" width="18.69921875" customWidth="1"/>
    <col min="15616" max="15616" width="11.3984375" customWidth="1"/>
    <col min="15617" max="15617" width="10.69921875" customWidth="1"/>
    <col min="15618" max="15618" width="12" customWidth="1"/>
    <col min="15619" max="15619" width="11.8984375" customWidth="1"/>
    <col min="15620" max="15620" width="10.69921875" customWidth="1"/>
    <col min="15869" max="15869" width="16.09765625" customWidth="1"/>
    <col min="15870" max="15870" width="31.8984375" customWidth="1"/>
    <col min="15871" max="15871" width="18.69921875" customWidth="1"/>
    <col min="15872" max="15872" width="11.3984375" customWidth="1"/>
    <col min="15873" max="15873" width="10.69921875" customWidth="1"/>
    <col min="15874" max="15874" width="12" customWidth="1"/>
    <col min="15875" max="15875" width="11.8984375" customWidth="1"/>
    <col min="15876" max="15876" width="10.69921875" customWidth="1"/>
    <col min="16125" max="16125" width="16.09765625" customWidth="1"/>
    <col min="16126" max="16126" width="31.8984375" customWidth="1"/>
    <col min="16127" max="16127" width="18.69921875" customWidth="1"/>
    <col min="16128" max="16128" width="11.3984375" customWidth="1"/>
    <col min="16129" max="16129" width="10.69921875" customWidth="1"/>
    <col min="16130" max="16130" width="12" customWidth="1"/>
    <col min="16131" max="16131" width="11.8984375" customWidth="1"/>
    <col min="16132" max="16132" width="10.69921875" customWidth="1"/>
  </cols>
  <sheetData>
    <row r="1" spans="1:11">
      <c r="A1" s="16"/>
      <c r="B1" s="17"/>
      <c r="C1" s="17"/>
      <c r="D1" s="84"/>
      <c r="E1" s="3"/>
      <c r="F1" s="4"/>
      <c r="G1" s="5"/>
      <c r="H1" s="5"/>
      <c r="I1" s="5"/>
    </row>
    <row r="2" spans="1:11">
      <c r="A2" s="18"/>
      <c r="B2" s="19"/>
      <c r="C2" s="19"/>
      <c r="D2" s="85"/>
      <c r="E2" s="3"/>
      <c r="F2" s="4"/>
      <c r="G2" s="5"/>
      <c r="H2" s="5"/>
      <c r="I2" s="5"/>
    </row>
    <row r="3" spans="1:11">
      <c r="A3" s="18"/>
      <c r="B3" s="19"/>
      <c r="C3" s="19"/>
      <c r="D3" s="85"/>
      <c r="E3" s="3"/>
      <c r="F3" s="4"/>
      <c r="G3" s="5"/>
      <c r="H3" s="5"/>
      <c r="I3" s="5"/>
    </row>
    <row r="4" spans="1:11">
      <c r="A4" s="18"/>
      <c r="B4" s="19"/>
      <c r="C4" s="19"/>
      <c r="D4" s="85"/>
      <c r="E4" s="3"/>
      <c r="F4" s="4"/>
      <c r="G4" s="5"/>
      <c r="H4" s="5"/>
      <c r="I4" s="5"/>
    </row>
    <row r="5" spans="1:11" ht="15.6">
      <c r="A5" s="86"/>
      <c r="B5" s="87" t="s">
        <v>150</v>
      </c>
      <c r="C5" s="101"/>
      <c r="D5" s="105"/>
      <c r="E5" s="7"/>
      <c r="F5" s="8"/>
      <c r="G5" s="9"/>
      <c r="H5" s="10"/>
      <c r="I5" s="10"/>
      <c r="J5" s="6"/>
    </row>
    <row r="6" spans="1:11" ht="33" customHeight="1">
      <c r="A6" s="86"/>
      <c r="B6" s="146" t="s">
        <v>153</v>
      </c>
      <c r="C6" s="146"/>
      <c r="D6" s="153"/>
      <c r="E6" s="11"/>
      <c r="F6" s="12"/>
      <c r="G6" s="13"/>
      <c r="H6" s="13"/>
      <c r="I6" s="13"/>
      <c r="J6" s="6"/>
    </row>
    <row r="7" spans="1:11" ht="14.4">
      <c r="A7" s="86"/>
      <c r="B7" s="103" t="s">
        <v>200</v>
      </c>
      <c r="C7" s="99"/>
      <c r="D7" s="85"/>
      <c r="E7" s="14"/>
      <c r="F7" s="15"/>
      <c r="H7" s="10"/>
      <c r="I7" s="10"/>
      <c r="J7" s="6"/>
    </row>
    <row r="8" spans="1:11" ht="31.5" customHeight="1">
      <c r="A8" s="86"/>
      <c r="B8" s="91" t="s">
        <v>133</v>
      </c>
      <c r="C8" s="19"/>
      <c r="D8" s="85"/>
      <c r="G8" s="9"/>
      <c r="J8" s="6"/>
    </row>
    <row r="9" spans="1:11" ht="15.6">
      <c r="A9" s="86"/>
      <c r="B9" s="91" t="s">
        <v>134</v>
      </c>
      <c r="C9" s="19"/>
      <c r="D9" s="85"/>
      <c r="E9" s="20"/>
      <c r="F9" s="20"/>
      <c r="G9" s="20"/>
      <c r="H9" s="20"/>
      <c r="I9" s="20"/>
      <c r="J9" s="20"/>
      <c r="K9" s="22"/>
    </row>
    <row r="10" spans="1:11" ht="15.6">
      <c r="A10" s="86"/>
      <c r="B10" s="91"/>
      <c r="C10" s="154" t="s">
        <v>123</v>
      </c>
      <c r="D10" s="155"/>
      <c r="E10" s="20"/>
      <c r="F10" s="20"/>
      <c r="G10" s="20"/>
      <c r="H10" s="20"/>
      <c r="I10" s="20"/>
      <c r="J10" s="20"/>
      <c r="K10" s="22"/>
    </row>
    <row r="11" spans="1:11" ht="15.6">
      <c r="A11" s="86"/>
      <c r="B11" s="91"/>
      <c r="C11" s="156" t="s">
        <v>25</v>
      </c>
      <c r="D11" s="157"/>
      <c r="E11" s="21"/>
      <c r="F11" s="21"/>
      <c r="G11" s="21"/>
      <c r="H11" s="21"/>
      <c r="I11" s="21"/>
      <c r="J11" s="21"/>
      <c r="K11" s="22"/>
    </row>
    <row r="12" spans="1:11" ht="16.2">
      <c r="A12" s="86"/>
      <c r="B12" s="19"/>
      <c r="C12" s="137" t="s">
        <v>204</v>
      </c>
      <c r="D12" s="106"/>
      <c r="E12" s="52"/>
      <c r="F12" s="23"/>
      <c r="G12" s="23"/>
      <c r="H12" s="23"/>
      <c r="I12" s="23"/>
      <c r="J12" s="23"/>
      <c r="K12" s="22"/>
    </row>
    <row r="13" spans="1:11" ht="16.2" thickBot="1">
      <c r="A13" s="18"/>
      <c r="B13" s="19"/>
      <c r="C13" s="19"/>
      <c r="D13" s="127"/>
      <c r="E13" s="69"/>
    </row>
    <row r="14" spans="1:11" s="24" customFormat="1" ht="15" thickBot="1">
      <c r="A14" s="128"/>
      <c r="B14" s="185" t="s">
        <v>26</v>
      </c>
      <c r="C14" s="186"/>
      <c r="D14" s="187"/>
    </row>
    <row r="15" spans="1:11" s="24" customFormat="1" ht="15" thickBot="1">
      <c r="A15" s="128"/>
      <c r="B15" s="25"/>
      <c r="C15" s="26"/>
      <c r="D15" s="129"/>
    </row>
    <row r="16" spans="1:11" s="24" customFormat="1" ht="15.75" customHeight="1" thickBot="1">
      <c r="A16" s="128"/>
      <c r="B16" s="185" t="s">
        <v>27</v>
      </c>
      <c r="C16" s="186"/>
      <c r="D16" s="187"/>
    </row>
    <row r="17" spans="1:7" s="24" customFormat="1" ht="14.4">
      <c r="A17" s="128"/>
      <c r="B17" s="190" t="s">
        <v>28</v>
      </c>
      <c r="C17" s="190" t="s">
        <v>29</v>
      </c>
      <c r="D17" s="192" t="s">
        <v>30</v>
      </c>
    </row>
    <row r="18" spans="1:7" s="24" customFormat="1" ht="15" thickBot="1">
      <c r="A18" s="128"/>
      <c r="B18" s="191"/>
      <c r="C18" s="191"/>
      <c r="D18" s="193"/>
    </row>
    <row r="19" spans="1:7" s="24" customFormat="1" ht="15" thickBot="1">
      <c r="A19" s="128"/>
      <c r="B19" s="194"/>
      <c r="C19" s="195"/>
      <c r="D19" s="196"/>
    </row>
    <row r="20" spans="1:7" s="24" customFormat="1" ht="14.4">
      <c r="A20" s="128"/>
      <c r="B20" s="27"/>
      <c r="C20" s="188" t="s">
        <v>31</v>
      </c>
      <c r="D20" s="189"/>
    </row>
    <row r="21" spans="1:7" s="24" customFormat="1" ht="14.4">
      <c r="A21" s="128"/>
      <c r="B21" s="28" t="s">
        <v>32</v>
      </c>
      <c r="C21" s="29" t="s">
        <v>33</v>
      </c>
      <c r="D21" s="30">
        <v>8.0000000000000002E-3</v>
      </c>
    </row>
    <row r="22" spans="1:7" s="24" customFormat="1" ht="14.4">
      <c r="A22" s="128"/>
      <c r="B22" s="28" t="s">
        <v>34</v>
      </c>
      <c r="C22" s="29" t="s">
        <v>35</v>
      </c>
      <c r="D22" s="30">
        <v>8.9999999999999993E-3</v>
      </c>
      <c r="E22" s="31"/>
    </row>
    <row r="23" spans="1:7" s="24" customFormat="1" ht="14.4">
      <c r="A23" s="128"/>
      <c r="B23" s="28" t="s">
        <v>36</v>
      </c>
      <c r="C23" s="29" t="s">
        <v>37</v>
      </c>
      <c r="D23" s="30">
        <v>8.0000000000000002E-3</v>
      </c>
    </row>
    <row r="24" spans="1:7" s="24" customFormat="1" ht="14.4">
      <c r="A24" s="128"/>
      <c r="B24" s="28" t="s">
        <v>38</v>
      </c>
      <c r="C24" s="29" t="s">
        <v>39</v>
      </c>
      <c r="D24" s="30">
        <v>2.2450000000000001E-2</v>
      </c>
    </row>
    <row r="25" spans="1:7" s="24" customFormat="1" ht="15" thickBot="1">
      <c r="A25" s="128"/>
      <c r="B25" s="177" t="s">
        <v>40</v>
      </c>
      <c r="C25" s="178"/>
      <c r="D25" s="32">
        <f>SUM(D21:D24)</f>
        <v>4.7450000000000006E-2</v>
      </c>
    </row>
    <row r="26" spans="1:7" s="24" customFormat="1" ht="15" thickBot="1">
      <c r="A26" s="128"/>
      <c r="B26" s="197"/>
      <c r="C26" s="198"/>
      <c r="D26" s="199"/>
    </row>
    <row r="27" spans="1:7" s="24" customFormat="1" ht="14.4">
      <c r="A27" s="128"/>
      <c r="B27" s="27"/>
      <c r="C27" s="188" t="s">
        <v>41</v>
      </c>
      <c r="D27" s="189"/>
    </row>
    <row r="28" spans="1:7" s="24" customFormat="1" ht="14.4">
      <c r="A28" s="128"/>
      <c r="B28" s="28" t="s">
        <v>42</v>
      </c>
      <c r="C28" s="29" t="s">
        <v>43</v>
      </c>
      <c r="D28" s="30">
        <v>0.06</v>
      </c>
      <c r="E28" s="24" t="s">
        <v>44</v>
      </c>
      <c r="G28"/>
    </row>
    <row r="29" spans="1:7" s="24" customFormat="1" ht="15" thickBot="1">
      <c r="A29" s="128"/>
      <c r="B29" s="177" t="s">
        <v>45</v>
      </c>
      <c r="C29" s="178"/>
      <c r="D29" s="32">
        <f>SUM(D28)</f>
        <v>0.06</v>
      </c>
    </row>
    <row r="30" spans="1:7" s="24" customFormat="1" ht="15" thickBot="1">
      <c r="A30" s="128"/>
      <c r="B30" s="197"/>
      <c r="C30" s="198"/>
      <c r="D30" s="199"/>
    </row>
    <row r="31" spans="1:7" s="24" customFormat="1" ht="14.4">
      <c r="A31" s="128"/>
      <c r="B31" s="27"/>
      <c r="C31" s="188" t="s">
        <v>46</v>
      </c>
      <c r="D31" s="189"/>
    </row>
    <row r="32" spans="1:7" s="24" customFormat="1" ht="14.4">
      <c r="A32" s="128"/>
      <c r="B32" s="170" t="s">
        <v>47</v>
      </c>
      <c r="C32" s="29" t="s">
        <v>48</v>
      </c>
      <c r="D32" s="30">
        <v>6.4999999999999997E-3</v>
      </c>
    </row>
    <row r="33" spans="1:4" s="24" customFormat="1" ht="14.4">
      <c r="A33" s="128"/>
      <c r="B33" s="171"/>
      <c r="C33" s="29" t="s">
        <v>49</v>
      </c>
      <c r="D33" s="30">
        <v>0.03</v>
      </c>
    </row>
    <row r="34" spans="1:4" s="24" customFormat="1" ht="14.4">
      <c r="A34" s="128"/>
      <c r="B34" s="171"/>
      <c r="C34" s="173" t="s">
        <v>50</v>
      </c>
      <c r="D34" s="175">
        <v>0.03</v>
      </c>
    </row>
    <row r="35" spans="1:4" s="24" customFormat="1" ht="14.4">
      <c r="A35" s="128"/>
      <c r="B35" s="171"/>
      <c r="C35" s="174"/>
      <c r="D35" s="176"/>
    </row>
    <row r="36" spans="1:4" s="24" customFormat="1" ht="14.4">
      <c r="A36" s="128"/>
      <c r="B36" s="172"/>
      <c r="C36" s="33" t="s">
        <v>51</v>
      </c>
      <c r="D36" s="70">
        <v>4.4999999999999998E-2</v>
      </c>
    </row>
    <row r="37" spans="1:4" s="24" customFormat="1" ht="15" thickBot="1">
      <c r="A37" s="128"/>
      <c r="B37" s="177" t="s">
        <v>52</v>
      </c>
      <c r="C37" s="178"/>
      <c r="D37" s="32">
        <f>SUM(D32:D36)</f>
        <v>0.1115</v>
      </c>
    </row>
    <row r="38" spans="1:4" s="24" customFormat="1" ht="14.4">
      <c r="A38" s="128"/>
      <c r="B38" s="179"/>
      <c r="C38" s="180"/>
      <c r="D38" s="181"/>
    </row>
    <row r="39" spans="1:4" s="24" customFormat="1" ht="14.4">
      <c r="A39" s="128"/>
      <c r="B39" s="182" t="s">
        <v>53</v>
      </c>
      <c r="C39" s="183"/>
      <c r="D39" s="184"/>
    </row>
    <row r="40" spans="1:4" s="24" customFormat="1" ht="15" thickBot="1">
      <c r="A40" s="128"/>
      <c r="B40" s="34"/>
      <c r="C40" s="35"/>
      <c r="D40" s="130"/>
    </row>
    <row r="41" spans="1:4" s="24" customFormat="1" ht="14.4">
      <c r="A41" s="128"/>
      <c r="B41" s="158"/>
      <c r="C41" s="159"/>
      <c r="D41" s="160"/>
    </row>
    <row r="42" spans="1:4" s="24" customFormat="1" ht="15" thickBot="1">
      <c r="A42" s="128"/>
      <c r="B42" s="161"/>
      <c r="C42" s="162"/>
      <c r="D42" s="163"/>
    </row>
    <row r="43" spans="1:4" s="24" customFormat="1" ht="15" thickBot="1">
      <c r="A43" s="128"/>
      <c r="B43" s="36"/>
      <c r="C43" s="37"/>
      <c r="D43" s="131"/>
    </row>
    <row r="44" spans="1:4" s="24" customFormat="1" ht="14.4">
      <c r="A44" s="128"/>
      <c r="B44" s="164" t="s">
        <v>54</v>
      </c>
      <c r="C44" s="165"/>
      <c r="D44" s="168">
        <f>ROUND(((((1+(D24+D21+D22))*(1+D23)*(1+D29))/(1-D37))-1),4)</f>
        <v>0.25</v>
      </c>
    </row>
    <row r="45" spans="1:4" s="24" customFormat="1" ht="15" thickBot="1">
      <c r="A45" s="128"/>
      <c r="B45" s="166"/>
      <c r="C45" s="167"/>
      <c r="D45" s="169"/>
    </row>
    <row r="46" spans="1:4" s="24" customFormat="1" ht="15.6">
      <c r="A46" s="128"/>
      <c r="B46" s="125"/>
      <c r="C46" s="126"/>
      <c r="D46" s="132"/>
    </row>
    <row r="47" spans="1:4" s="24" customFormat="1" ht="15" thickBot="1">
      <c r="A47" s="133"/>
      <c r="B47" s="134"/>
      <c r="C47" s="135"/>
      <c r="D47" s="136"/>
    </row>
    <row r="48" spans="1:4" s="24" customFormat="1" ht="14.4"/>
  </sheetData>
  <mergeCells count="25">
    <mergeCell ref="B14:D14"/>
    <mergeCell ref="B6:D6"/>
    <mergeCell ref="C10:D10"/>
    <mergeCell ref="C11:D11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</mergeCells>
  <pageMargins left="0.511811024" right="0.511811024" top="0.78740157499999996" bottom="0.78740157499999996" header="0.31496062000000002" footer="0.31496062000000002"/>
  <pageSetup paperSize="9" scale="79" orientation="portrait" r:id="rId1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OutlineSymbols="0" showWhiteSpace="0" workbookViewId="0">
      <selection activeCell="L5" sqref="L5"/>
    </sheetView>
  </sheetViews>
  <sheetFormatPr defaultRowHeight="13.8"/>
  <cols>
    <col min="1" max="1" width="10" style="43" bestFit="1" customWidth="1"/>
    <col min="2" max="2" width="12" style="43" bestFit="1" customWidth="1"/>
    <col min="3" max="3" width="10" style="43" bestFit="1" customWidth="1"/>
    <col min="4" max="4" width="60" style="43" bestFit="1" customWidth="1"/>
    <col min="5" max="5" width="15" style="43" bestFit="1" customWidth="1"/>
    <col min="6" max="8" width="12" style="43" bestFit="1" customWidth="1"/>
    <col min="9" max="9" width="13" style="43" bestFit="1" customWidth="1"/>
    <col min="10" max="10" width="14" style="43" bestFit="1" customWidth="1"/>
    <col min="11" max="16384" width="8.796875" style="43"/>
  </cols>
  <sheetData>
    <row r="1" spans="1:10">
      <c r="A1" s="259"/>
      <c r="B1" s="260"/>
      <c r="C1" s="261"/>
      <c r="D1" s="261"/>
      <c r="E1" s="261" t="s">
        <v>145</v>
      </c>
      <c r="F1" s="261"/>
      <c r="G1" s="261" t="s">
        <v>151</v>
      </c>
      <c r="H1" s="261"/>
      <c r="I1" s="261" t="s">
        <v>152</v>
      </c>
      <c r="J1" s="262"/>
    </row>
    <row r="2" spans="1:10" ht="79.95" customHeight="1">
      <c r="A2" s="139"/>
      <c r="B2" s="140"/>
      <c r="C2" s="263" t="s">
        <v>277</v>
      </c>
      <c r="D2" s="263"/>
      <c r="E2" s="150" t="s">
        <v>154</v>
      </c>
      <c r="F2" s="150"/>
      <c r="G2" s="150" t="s">
        <v>275</v>
      </c>
      <c r="H2" s="150"/>
      <c r="I2" s="150" t="s">
        <v>276</v>
      </c>
      <c r="J2" s="264"/>
    </row>
    <row r="3" spans="1:10">
      <c r="A3" s="265" t="s">
        <v>206</v>
      </c>
      <c r="B3" s="266"/>
      <c r="C3" s="266"/>
      <c r="D3" s="266"/>
      <c r="E3" s="266"/>
      <c r="F3" s="266"/>
      <c r="G3" s="266"/>
      <c r="H3" s="266"/>
      <c r="I3" s="266"/>
      <c r="J3" s="267"/>
    </row>
    <row r="4" spans="1:10" ht="24" customHeight="1">
      <c r="A4" s="75" t="s">
        <v>9</v>
      </c>
      <c r="B4" s="72"/>
      <c r="C4" s="72"/>
      <c r="D4" s="72" t="s">
        <v>156</v>
      </c>
      <c r="E4" s="72"/>
      <c r="F4" s="239"/>
      <c r="G4" s="239"/>
      <c r="H4" s="73"/>
      <c r="I4" s="72"/>
      <c r="J4" s="268">
        <v>1224.78</v>
      </c>
    </row>
    <row r="5" spans="1:10" ht="18" customHeight="1">
      <c r="A5" s="234" t="s">
        <v>10</v>
      </c>
      <c r="B5" s="207" t="s">
        <v>1</v>
      </c>
      <c r="C5" s="206" t="s">
        <v>2</v>
      </c>
      <c r="D5" s="206" t="s">
        <v>3</v>
      </c>
      <c r="E5" s="240" t="s">
        <v>207</v>
      </c>
      <c r="F5" s="240"/>
      <c r="G5" s="208" t="s">
        <v>4</v>
      </c>
      <c r="H5" s="207" t="s">
        <v>5</v>
      </c>
      <c r="I5" s="207" t="s">
        <v>136</v>
      </c>
      <c r="J5" s="235" t="s">
        <v>7</v>
      </c>
    </row>
    <row r="6" spans="1:10" ht="24" customHeight="1">
      <c r="A6" s="269" t="s">
        <v>208</v>
      </c>
      <c r="B6" s="212" t="s">
        <v>138</v>
      </c>
      <c r="C6" s="211" t="s">
        <v>17</v>
      </c>
      <c r="D6" s="211" t="s">
        <v>139</v>
      </c>
      <c r="E6" s="241" t="s">
        <v>209</v>
      </c>
      <c r="F6" s="241"/>
      <c r="G6" s="213" t="s">
        <v>140</v>
      </c>
      <c r="H6" s="242">
        <v>1</v>
      </c>
      <c r="I6" s="214">
        <v>174.96</v>
      </c>
      <c r="J6" s="270">
        <v>174.96</v>
      </c>
    </row>
    <row r="7" spans="1:10" ht="24" customHeight="1">
      <c r="A7" s="271" t="s">
        <v>210</v>
      </c>
      <c r="B7" s="244" t="s">
        <v>211</v>
      </c>
      <c r="C7" s="243" t="s">
        <v>12</v>
      </c>
      <c r="D7" s="243" t="s">
        <v>212</v>
      </c>
      <c r="E7" s="245" t="s">
        <v>213</v>
      </c>
      <c r="F7" s="245"/>
      <c r="G7" s="246" t="s">
        <v>214</v>
      </c>
      <c r="H7" s="247">
        <v>8</v>
      </c>
      <c r="I7" s="248">
        <v>21.87</v>
      </c>
      <c r="J7" s="272">
        <v>174.96</v>
      </c>
    </row>
    <row r="8" spans="1:10">
      <c r="A8" s="273"/>
      <c r="B8" s="274"/>
      <c r="C8" s="274"/>
      <c r="D8" s="274"/>
      <c r="E8" s="274" t="s">
        <v>215</v>
      </c>
      <c r="F8" s="275">
        <v>166</v>
      </c>
      <c r="G8" s="274" t="s">
        <v>216</v>
      </c>
      <c r="H8" s="275">
        <v>0</v>
      </c>
      <c r="I8" s="274" t="s">
        <v>217</v>
      </c>
      <c r="J8" s="276">
        <v>166</v>
      </c>
    </row>
    <row r="9" spans="1:10">
      <c r="A9" s="273"/>
      <c r="B9" s="274"/>
      <c r="C9" s="274"/>
      <c r="D9" s="274"/>
      <c r="E9" s="274" t="s">
        <v>218</v>
      </c>
      <c r="F9" s="275">
        <v>43.74</v>
      </c>
      <c r="G9" s="274"/>
      <c r="H9" s="277" t="s">
        <v>219</v>
      </c>
      <c r="I9" s="277"/>
      <c r="J9" s="276">
        <v>218.7</v>
      </c>
    </row>
    <row r="10" spans="1:10" ht="30" customHeight="1" thickBot="1">
      <c r="A10" s="278"/>
      <c r="B10" s="82"/>
      <c r="C10" s="82"/>
      <c r="D10" s="82"/>
      <c r="E10" s="82"/>
      <c r="F10" s="82"/>
      <c r="G10" s="82" t="s">
        <v>220</v>
      </c>
      <c r="H10" s="279">
        <v>1</v>
      </c>
      <c r="I10" s="82" t="s">
        <v>221</v>
      </c>
      <c r="J10" s="280">
        <v>218.7</v>
      </c>
    </row>
    <row r="11" spans="1:10" ht="1.05" customHeight="1" thickTop="1">
      <c r="A11" s="281"/>
      <c r="B11" s="249"/>
      <c r="C11" s="249"/>
      <c r="D11" s="249"/>
      <c r="E11" s="249"/>
      <c r="F11" s="249"/>
      <c r="G11" s="249"/>
      <c r="H11" s="249"/>
      <c r="I11" s="249"/>
      <c r="J11" s="282"/>
    </row>
    <row r="12" spans="1:10" ht="18" customHeight="1">
      <c r="A12" s="234" t="s">
        <v>137</v>
      </c>
      <c r="B12" s="207" t="s">
        <v>1</v>
      </c>
      <c r="C12" s="206" t="s">
        <v>2</v>
      </c>
      <c r="D12" s="206" t="s">
        <v>3</v>
      </c>
      <c r="E12" s="240" t="s">
        <v>207</v>
      </c>
      <c r="F12" s="240"/>
      <c r="G12" s="208" t="s">
        <v>4</v>
      </c>
      <c r="H12" s="207" t="s">
        <v>5</v>
      </c>
      <c r="I12" s="207" t="s">
        <v>136</v>
      </c>
      <c r="J12" s="235" t="s">
        <v>7</v>
      </c>
    </row>
    <row r="13" spans="1:10" ht="72" customHeight="1">
      <c r="A13" s="269" t="s">
        <v>208</v>
      </c>
      <c r="B13" s="212" t="s">
        <v>157</v>
      </c>
      <c r="C13" s="211" t="s">
        <v>12</v>
      </c>
      <c r="D13" s="211" t="s">
        <v>158</v>
      </c>
      <c r="E13" s="241" t="s">
        <v>222</v>
      </c>
      <c r="F13" s="241"/>
      <c r="G13" s="213" t="s">
        <v>15</v>
      </c>
      <c r="H13" s="242">
        <v>1</v>
      </c>
      <c r="I13" s="214">
        <v>804.87</v>
      </c>
      <c r="J13" s="270">
        <v>804.87</v>
      </c>
    </row>
    <row r="14" spans="1:10" ht="24" customHeight="1">
      <c r="A14" s="283" t="s">
        <v>223</v>
      </c>
      <c r="B14" s="251" t="s">
        <v>224</v>
      </c>
      <c r="C14" s="250" t="s">
        <v>12</v>
      </c>
      <c r="D14" s="250" t="s">
        <v>225</v>
      </c>
      <c r="E14" s="252" t="s">
        <v>226</v>
      </c>
      <c r="F14" s="252"/>
      <c r="G14" s="253" t="s">
        <v>14</v>
      </c>
      <c r="H14" s="254">
        <v>0.1</v>
      </c>
      <c r="I14" s="255">
        <v>134.80000000000001</v>
      </c>
      <c r="J14" s="284">
        <v>13.48</v>
      </c>
    </row>
    <row r="15" spans="1:10" ht="24" customHeight="1">
      <c r="A15" s="283" t="s">
        <v>223</v>
      </c>
      <c r="B15" s="251" t="s">
        <v>227</v>
      </c>
      <c r="C15" s="250" t="s">
        <v>12</v>
      </c>
      <c r="D15" s="250" t="s">
        <v>228</v>
      </c>
      <c r="E15" s="252" t="s">
        <v>226</v>
      </c>
      <c r="F15" s="252"/>
      <c r="G15" s="253" t="s">
        <v>14</v>
      </c>
      <c r="H15" s="254">
        <v>0.4</v>
      </c>
      <c r="I15" s="255">
        <v>4.92</v>
      </c>
      <c r="J15" s="284">
        <v>1.96</v>
      </c>
    </row>
    <row r="16" spans="1:10" ht="36" customHeight="1">
      <c r="A16" s="283" t="s">
        <v>223</v>
      </c>
      <c r="B16" s="251" t="s">
        <v>229</v>
      </c>
      <c r="C16" s="250" t="s">
        <v>12</v>
      </c>
      <c r="D16" s="250" t="s">
        <v>230</v>
      </c>
      <c r="E16" s="252" t="s">
        <v>231</v>
      </c>
      <c r="F16" s="252"/>
      <c r="G16" s="253" t="s">
        <v>15</v>
      </c>
      <c r="H16" s="254">
        <v>1</v>
      </c>
      <c r="I16" s="255">
        <v>750</v>
      </c>
      <c r="J16" s="284">
        <v>750</v>
      </c>
    </row>
    <row r="17" spans="1:10" ht="24" customHeight="1">
      <c r="A17" s="283" t="s">
        <v>223</v>
      </c>
      <c r="B17" s="251" t="s">
        <v>232</v>
      </c>
      <c r="C17" s="250" t="s">
        <v>12</v>
      </c>
      <c r="D17" s="250" t="s">
        <v>233</v>
      </c>
      <c r="E17" s="252" t="s">
        <v>226</v>
      </c>
      <c r="F17" s="252"/>
      <c r="G17" s="253" t="s">
        <v>14</v>
      </c>
      <c r="H17" s="254">
        <v>0.1</v>
      </c>
      <c r="I17" s="255">
        <v>87.97</v>
      </c>
      <c r="J17" s="284">
        <v>8.7899999999999991</v>
      </c>
    </row>
    <row r="18" spans="1:10" ht="24" customHeight="1">
      <c r="A18" s="283" t="s">
        <v>223</v>
      </c>
      <c r="B18" s="251" t="s">
        <v>234</v>
      </c>
      <c r="C18" s="250" t="s">
        <v>12</v>
      </c>
      <c r="D18" s="250" t="s">
        <v>235</v>
      </c>
      <c r="E18" s="252" t="s">
        <v>226</v>
      </c>
      <c r="F18" s="252"/>
      <c r="G18" s="253" t="s">
        <v>14</v>
      </c>
      <c r="H18" s="254">
        <v>0.1</v>
      </c>
      <c r="I18" s="255">
        <v>306.45</v>
      </c>
      <c r="J18" s="284">
        <v>30.64</v>
      </c>
    </row>
    <row r="19" spans="1:10">
      <c r="A19" s="273"/>
      <c r="B19" s="274"/>
      <c r="C19" s="274"/>
      <c r="D19" s="274"/>
      <c r="E19" s="274" t="s">
        <v>215</v>
      </c>
      <c r="F19" s="275">
        <v>0</v>
      </c>
      <c r="G19" s="274" t="s">
        <v>216</v>
      </c>
      <c r="H19" s="275">
        <v>0</v>
      </c>
      <c r="I19" s="274" t="s">
        <v>217</v>
      </c>
      <c r="J19" s="276">
        <v>0</v>
      </c>
    </row>
    <row r="20" spans="1:10">
      <c r="A20" s="273"/>
      <c r="B20" s="274"/>
      <c r="C20" s="274"/>
      <c r="D20" s="274"/>
      <c r="E20" s="274" t="s">
        <v>218</v>
      </c>
      <c r="F20" s="275">
        <v>201.21</v>
      </c>
      <c r="G20" s="274"/>
      <c r="H20" s="277" t="s">
        <v>219</v>
      </c>
      <c r="I20" s="277"/>
      <c r="J20" s="276">
        <v>1006.08</v>
      </c>
    </row>
    <row r="21" spans="1:10" ht="30" customHeight="1" thickBot="1">
      <c r="A21" s="278"/>
      <c r="B21" s="82"/>
      <c r="C21" s="82"/>
      <c r="D21" s="82"/>
      <c r="E21" s="82"/>
      <c r="F21" s="82"/>
      <c r="G21" s="82" t="s">
        <v>220</v>
      </c>
      <c r="H21" s="279">
        <v>1</v>
      </c>
      <c r="I21" s="82" t="s">
        <v>221</v>
      </c>
      <c r="J21" s="280">
        <v>1006.08</v>
      </c>
    </row>
    <row r="22" spans="1:10" ht="1.05" customHeight="1" thickTop="1">
      <c r="A22" s="281"/>
      <c r="B22" s="249"/>
      <c r="C22" s="249"/>
      <c r="D22" s="249"/>
      <c r="E22" s="249"/>
      <c r="F22" s="249"/>
      <c r="G22" s="249"/>
      <c r="H22" s="249"/>
      <c r="I22" s="249"/>
      <c r="J22" s="282"/>
    </row>
    <row r="23" spans="1:10" ht="24" customHeight="1">
      <c r="A23" s="75" t="s">
        <v>16</v>
      </c>
      <c r="B23" s="72"/>
      <c r="C23" s="72"/>
      <c r="D23" s="72" t="s">
        <v>159</v>
      </c>
      <c r="E23" s="72"/>
      <c r="F23" s="239"/>
      <c r="G23" s="239"/>
      <c r="H23" s="73"/>
      <c r="I23" s="72"/>
      <c r="J23" s="268">
        <v>1642.57</v>
      </c>
    </row>
    <row r="24" spans="1:10" ht="18" customHeight="1">
      <c r="A24" s="234" t="s">
        <v>132</v>
      </c>
      <c r="B24" s="207" t="s">
        <v>1</v>
      </c>
      <c r="C24" s="206" t="s">
        <v>2</v>
      </c>
      <c r="D24" s="206" t="s">
        <v>3</v>
      </c>
      <c r="E24" s="240" t="s">
        <v>207</v>
      </c>
      <c r="F24" s="240"/>
      <c r="G24" s="208" t="s">
        <v>4</v>
      </c>
      <c r="H24" s="207" t="s">
        <v>5</v>
      </c>
      <c r="I24" s="207" t="s">
        <v>136</v>
      </c>
      <c r="J24" s="235" t="s">
        <v>7</v>
      </c>
    </row>
    <row r="25" spans="1:10" ht="24" customHeight="1">
      <c r="A25" s="269" t="s">
        <v>208</v>
      </c>
      <c r="B25" s="212" t="s">
        <v>160</v>
      </c>
      <c r="C25" s="211" t="s">
        <v>142</v>
      </c>
      <c r="D25" s="211" t="s">
        <v>161</v>
      </c>
      <c r="E25" s="241" t="s">
        <v>127</v>
      </c>
      <c r="F25" s="241"/>
      <c r="G25" s="213" t="s">
        <v>162</v>
      </c>
      <c r="H25" s="242">
        <v>1</v>
      </c>
      <c r="I25" s="214">
        <v>1.82</v>
      </c>
      <c r="J25" s="270">
        <v>1.82</v>
      </c>
    </row>
    <row r="26" spans="1:10" ht="24" customHeight="1">
      <c r="A26" s="283" t="s">
        <v>223</v>
      </c>
      <c r="B26" s="251" t="s">
        <v>236</v>
      </c>
      <c r="C26" s="250" t="s">
        <v>142</v>
      </c>
      <c r="D26" s="250" t="s">
        <v>161</v>
      </c>
      <c r="E26" s="252" t="s">
        <v>226</v>
      </c>
      <c r="F26" s="252"/>
      <c r="G26" s="253" t="s">
        <v>237</v>
      </c>
      <c r="H26" s="254">
        <v>2</v>
      </c>
      <c r="I26" s="255">
        <v>0.91</v>
      </c>
      <c r="J26" s="284">
        <v>1.82</v>
      </c>
    </row>
    <row r="27" spans="1:10">
      <c r="A27" s="273"/>
      <c r="B27" s="274"/>
      <c r="C27" s="274"/>
      <c r="D27" s="274"/>
      <c r="E27" s="274" t="s">
        <v>215</v>
      </c>
      <c r="F27" s="275">
        <v>0</v>
      </c>
      <c r="G27" s="274" t="s">
        <v>216</v>
      </c>
      <c r="H27" s="275">
        <v>0</v>
      </c>
      <c r="I27" s="274" t="s">
        <v>217</v>
      </c>
      <c r="J27" s="276">
        <v>0</v>
      </c>
    </row>
    <row r="28" spans="1:10">
      <c r="A28" s="273"/>
      <c r="B28" s="274"/>
      <c r="C28" s="274"/>
      <c r="D28" s="274"/>
      <c r="E28" s="274" t="s">
        <v>218</v>
      </c>
      <c r="F28" s="275">
        <v>0.45</v>
      </c>
      <c r="G28" s="274"/>
      <c r="H28" s="277" t="s">
        <v>219</v>
      </c>
      <c r="I28" s="277"/>
      <c r="J28" s="276">
        <v>2.27</v>
      </c>
    </row>
    <row r="29" spans="1:10" ht="30" customHeight="1" thickBot="1">
      <c r="A29" s="278"/>
      <c r="B29" s="82"/>
      <c r="C29" s="82"/>
      <c r="D29" s="82"/>
      <c r="E29" s="82"/>
      <c r="F29" s="82"/>
      <c r="G29" s="82" t="s">
        <v>220</v>
      </c>
      <c r="H29" s="279">
        <v>723.6</v>
      </c>
      <c r="I29" s="82" t="s">
        <v>221</v>
      </c>
      <c r="J29" s="280">
        <v>1642.57</v>
      </c>
    </row>
    <row r="30" spans="1:10" ht="1.05" customHeight="1" thickTop="1">
      <c r="A30" s="281"/>
      <c r="B30" s="249"/>
      <c r="C30" s="249"/>
      <c r="D30" s="249"/>
      <c r="E30" s="249"/>
      <c r="F30" s="249"/>
      <c r="G30" s="249"/>
      <c r="H30" s="249"/>
      <c r="I30" s="249"/>
      <c r="J30" s="282"/>
    </row>
    <row r="31" spans="1:10" ht="24" customHeight="1">
      <c r="A31" s="75" t="s">
        <v>18</v>
      </c>
      <c r="B31" s="72"/>
      <c r="C31" s="72"/>
      <c r="D31" s="72" t="s">
        <v>163</v>
      </c>
      <c r="E31" s="72"/>
      <c r="F31" s="239"/>
      <c r="G31" s="239"/>
      <c r="H31" s="73"/>
      <c r="I31" s="72"/>
      <c r="J31" s="268">
        <v>57541.95</v>
      </c>
    </row>
    <row r="32" spans="1:10" ht="18" customHeight="1">
      <c r="A32" s="234" t="s">
        <v>141</v>
      </c>
      <c r="B32" s="207" t="s">
        <v>1</v>
      </c>
      <c r="C32" s="206" t="s">
        <v>2</v>
      </c>
      <c r="D32" s="206" t="s">
        <v>3</v>
      </c>
      <c r="E32" s="240" t="s">
        <v>207</v>
      </c>
      <c r="F32" s="240"/>
      <c r="G32" s="208" t="s">
        <v>4</v>
      </c>
      <c r="H32" s="207" t="s">
        <v>5</v>
      </c>
      <c r="I32" s="207" t="s">
        <v>136</v>
      </c>
      <c r="J32" s="235" t="s">
        <v>7</v>
      </c>
    </row>
    <row r="33" spans="1:10" ht="36" customHeight="1">
      <c r="A33" s="269" t="s">
        <v>208</v>
      </c>
      <c r="B33" s="212" t="s">
        <v>164</v>
      </c>
      <c r="C33" s="211" t="s">
        <v>165</v>
      </c>
      <c r="D33" s="211" t="s">
        <v>166</v>
      </c>
      <c r="E33" s="241">
        <v>30.14</v>
      </c>
      <c r="F33" s="241"/>
      <c r="G33" s="213" t="s">
        <v>167</v>
      </c>
      <c r="H33" s="242">
        <v>1</v>
      </c>
      <c r="I33" s="214">
        <v>46482.84</v>
      </c>
      <c r="J33" s="270">
        <v>46482.84</v>
      </c>
    </row>
    <row r="34" spans="1:10" ht="36" customHeight="1">
      <c r="A34" s="283" t="s">
        <v>223</v>
      </c>
      <c r="B34" s="251" t="s">
        <v>238</v>
      </c>
      <c r="C34" s="250" t="s">
        <v>165</v>
      </c>
      <c r="D34" s="250" t="s">
        <v>239</v>
      </c>
      <c r="E34" s="252" t="s">
        <v>226</v>
      </c>
      <c r="F34" s="252"/>
      <c r="G34" s="253" t="s">
        <v>167</v>
      </c>
      <c r="H34" s="254">
        <v>1</v>
      </c>
      <c r="I34" s="255">
        <v>46482.84</v>
      </c>
      <c r="J34" s="284">
        <v>46482.84</v>
      </c>
    </row>
    <row r="35" spans="1:10">
      <c r="A35" s="273"/>
      <c r="B35" s="274"/>
      <c r="C35" s="274"/>
      <c r="D35" s="274"/>
      <c r="E35" s="274" t="s">
        <v>215</v>
      </c>
      <c r="F35" s="275">
        <v>0</v>
      </c>
      <c r="G35" s="274" t="s">
        <v>216</v>
      </c>
      <c r="H35" s="275">
        <v>0</v>
      </c>
      <c r="I35" s="274" t="s">
        <v>217</v>
      </c>
      <c r="J35" s="276">
        <v>0</v>
      </c>
    </row>
    <row r="36" spans="1:10">
      <c r="A36" s="273"/>
      <c r="B36" s="274"/>
      <c r="C36" s="274"/>
      <c r="D36" s="274"/>
      <c r="E36" s="274" t="s">
        <v>218</v>
      </c>
      <c r="F36" s="275">
        <v>7809.11</v>
      </c>
      <c r="G36" s="274"/>
      <c r="H36" s="277" t="s">
        <v>219</v>
      </c>
      <c r="I36" s="277"/>
      <c r="J36" s="276">
        <v>54291.95</v>
      </c>
    </row>
    <row r="37" spans="1:10" ht="30" customHeight="1" thickBot="1">
      <c r="A37" s="278"/>
      <c r="B37" s="82"/>
      <c r="C37" s="82"/>
      <c r="D37" s="82"/>
      <c r="E37" s="82"/>
      <c r="F37" s="82"/>
      <c r="G37" s="82" t="s">
        <v>220</v>
      </c>
      <c r="H37" s="279">
        <v>1</v>
      </c>
      <c r="I37" s="82" t="s">
        <v>221</v>
      </c>
      <c r="J37" s="280">
        <v>54291.95</v>
      </c>
    </row>
    <row r="38" spans="1:10" ht="1.05" customHeight="1" thickTop="1">
      <c r="A38" s="281"/>
      <c r="B38" s="249"/>
      <c r="C38" s="249"/>
      <c r="D38" s="249"/>
      <c r="E38" s="249"/>
      <c r="F38" s="249"/>
      <c r="G38" s="249"/>
      <c r="H38" s="249"/>
      <c r="I38" s="249"/>
      <c r="J38" s="282"/>
    </row>
    <row r="39" spans="1:10" ht="18" customHeight="1">
      <c r="A39" s="234"/>
      <c r="B39" s="207" t="s">
        <v>1</v>
      </c>
      <c r="C39" s="206" t="s">
        <v>2</v>
      </c>
      <c r="D39" s="206" t="s">
        <v>3</v>
      </c>
      <c r="E39" s="240" t="s">
        <v>207</v>
      </c>
      <c r="F39" s="240"/>
      <c r="G39" s="208" t="s">
        <v>4</v>
      </c>
      <c r="H39" s="207" t="s">
        <v>5</v>
      </c>
      <c r="I39" s="207" t="s">
        <v>136</v>
      </c>
      <c r="J39" s="235" t="s">
        <v>7</v>
      </c>
    </row>
    <row r="40" spans="1:10" ht="24" customHeight="1">
      <c r="A40" s="285" t="s">
        <v>223</v>
      </c>
      <c r="B40" s="217" t="s">
        <v>169</v>
      </c>
      <c r="C40" s="216" t="s">
        <v>17</v>
      </c>
      <c r="D40" s="216" t="s">
        <v>170</v>
      </c>
      <c r="E40" s="256" t="s">
        <v>240</v>
      </c>
      <c r="F40" s="256"/>
      <c r="G40" s="218" t="s">
        <v>13</v>
      </c>
      <c r="H40" s="257">
        <v>1</v>
      </c>
      <c r="I40" s="219">
        <v>2600</v>
      </c>
      <c r="J40" s="286">
        <v>2600</v>
      </c>
    </row>
    <row r="41" spans="1:10">
      <c r="A41" s="273"/>
      <c r="B41" s="274"/>
      <c r="C41" s="274"/>
      <c r="D41" s="274"/>
      <c r="E41" s="274" t="s">
        <v>215</v>
      </c>
      <c r="F41" s="275">
        <v>0</v>
      </c>
      <c r="G41" s="274" t="s">
        <v>216</v>
      </c>
      <c r="H41" s="275">
        <v>0</v>
      </c>
      <c r="I41" s="274" t="s">
        <v>217</v>
      </c>
      <c r="J41" s="276">
        <v>0</v>
      </c>
    </row>
    <row r="42" spans="1:10">
      <c r="A42" s="273"/>
      <c r="B42" s="274"/>
      <c r="C42" s="274"/>
      <c r="D42" s="274"/>
      <c r="E42" s="274" t="s">
        <v>218</v>
      </c>
      <c r="F42" s="275">
        <v>650</v>
      </c>
      <c r="G42" s="274"/>
      <c r="H42" s="277" t="s">
        <v>219</v>
      </c>
      <c r="I42" s="277"/>
      <c r="J42" s="276">
        <v>3250</v>
      </c>
    </row>
    <row r="43" spans="1:10" ht="30" customHeight="1" thickBot="1">
      <c r="A43" s="278"/>
      <c r="B43" s="82"/>
      <c r="C43" s="82"/>
      <c r="D43" s="82"/>
      <c r="E43" s="82"/>
      <c r="F43" s="82"/>
      <c r="G43" s="82" t="s">
        <v>220</v>
      </c>
      <c r="H43" s="279">
        <v>1</v>
      </c>
      <c r="I43" s="82" t="s">
        <v>221</v>
      </c>
      <c r="J43" s="280">
        <v>3250</v>
      </c>
    </row>
    <row r="44" spans="1:10" ht="1.05" customHeight="1" thickTop="1">
      <c r="A44" s="281"/>
      <c r="B44" s="249"/>
      <c r="C44" s="249"/>
      <c r="D44" s="249"/>
      <c r="E44" s="249"/>
      <c r="F44" s="249"/>
      <c r="G44" s="249"/>
      <c r="H44" s="249"/>
      <c r="I44" s="249"/>
      <c r="J44" s="282"/>
    </row>
    <row r="45" spans="1:10" ht="24" customHeight="1">
      <c r="A45" s="75" t="s">
        <v>20</v>
      </c>
      <c r="B45" s="72"/>
      <c r="C45" s="72"/>
      <c r="D45" s="72" t="s">
        <v>171</v>
      </c>
      <c r="E45" s="72"/>
      <c r="F45" s="239"/>
      <c r="G45" s="239"/>
      <c r="H45" s="73"/>
      <c r="I45" s="72"/>
      <c r="J45" s="268">
        <v>2590.73</v>
      </c>
    </row>
    <row r="46" spans="1:10" ht="18" customHeight="1">
      <c r="A46" s="234" t="s">
        <v>21</v>
      </c>
      <c r="B46" s="207" t="s">
        <v>1</v>
      </c>
      <c r="C46" s="206" t="s">
        <v>2</v>
      </c>
      <c r="D46" s="206" t="s">
        <v>3</v>
      </c>
      <c r="E46" s="240" t="s">
        <v>207</v>
      </c>
      <c r="F46" s="240"/>
      <c r="G46" s="208" t="s">
        <v>4</v>
      </c>
      <c r="H46" s="207" t="s">
        <v>5</v>
      </c>
      <c r="I46" s="207" t="s">
        <v>136</v>
      </c>
      <c r="J46" s="235" t="s">
        <v>7</v>
      </c>
    </row>
    <row r="47" spans="1:10" ht="36" customHeight="1">
      <c r="A47" s="269" t="s">
        <v>208</v>
      </c>
      <c r="B47" s="212" t="s">
        <v>172</v>
      </c>
      <c r="C47" s="211" t="s">
        <v>12</v>
      </c>
      <c r="D47" s="211" t="s">
        <v>173</v>
      </c>
      <c r="E47" s="241" t="s">
        <v>241</v>
      </c>
      <c r="F47" s="241"/>
      <c r="G47" s="213" t="s">
        <v>19</v>
      </c>
      <c r="H47" s="242">
        <v>1</v>
      </c>
      <c r="I47" s="214">
        <v>6.99</v>
      </c>
      <c r="J47" s="270">
        <v>6.99</v>
      </c>
    </row>
    <row r="48" spans="1:10" ht="24" customHeight="1">
      <c r="A48" s="271" t="s">
        <v>210</v>
      </c>
      <c r="B48" s="244" t="s">
        <v>242</v>
      </c>
      <c r="C48" s="243" t="s">
        <v>12</v>
      </c>
      <c r="D48" s="243" t="s">
        <v>243</v>
      </c>
      <c r="E48" s="245" t="s">
        <v>213</v>
      </c>
      <c r="F48" s="245"/>
      <c r="G48" s="246" t="s">
        <v>214</v>
      </c>
      <c r="H48" s="247">
        <v>0.04</v>
      </c>
      <c r="I48" s="248">
        <v>13.92</v>
      </c>
      <c r="J48" s="272">
        <v>0.55000000000000004</v>
      </c>
    </row>
    <row r="49" spans="1:10" ht="24" customHeight="1">
      <c r="A49" s="271" t="s">
        <v>210</v>
      </c>
      <c r="B49" s="244" t="s">
        <v>244</v>
      </c>
      <c r="C49" s="243" t="s">
        <v>12</v>
      </c>
      <c r="D49" s="243" t="s">
        <v>245</v>
      </c>
      <c r="E49" s="245" t="s">
        <v>213</v>
      </c>
      <c r="F49" s="245"/>
      <c r="G49" s="246" t="s">
        <v>214</v>
      </c>
      <c r="H49" s="247">
        <v>0.04</v>
      </c>
      <c r="I49" s="248">
        <v>18.649999999999999</v>
      </c>
      <c r="J49" s="272">
        <v>0.74</v>
      </c>
    </row>
    <row r="50" spans="1:10" ht="48" customHeight="1">
      <c r="A50" s="283" t="s">
        <v>223</v>
      </c>
      <c r="B50" s="251" t="s">
        <v>246</v>
      </c>
      <c r="C50" s="250" t="s">
        <v>12</v>
      </c>
      <c r="D50" s="250" t="s">
        <v>247</v>
      </c>
      <c r="E50" s="252" t="s">
        <v>226</v>
      </c>
      <c r="F50" s="252"/>
      <c r="G50" s="253" t="s">
        <v>19</v>
      </c>
      <c r="H50" s="254">
        <v>1.19</v>
      </c>
      <c r="I50" s="255">
        <v>4.78</v>
      </c>
      <c r="J50" s="284">
        <v>5.68</v>
      </c>
    </row>
    <row r="51" spans="1:10" ht="24" customHeight="1">
      <c r="A51" s="283" t="s">
        <v>223</v>
      </c>
      <c r="B51" s="251" t="s">
        <v>248</v>
      </c>
      <c r="C51" s="250" t="s">
        <v>12</v>
      </c>
      <c r="D51" s="250" t="s">
        <v>249</v>
      </c>
      <c r="E51" s="252" t="s">
        <v>226</v>
      </c>
      <c r="F51" s="252"/>
      <c r="G51" s="253" t="s">
        <v>14</v>
      </c>
      <c r="H51" s="254">
        <v>8.9999999999999993E-3</v>
      </c>
      <c r="I51" s="255">
        <v>3.21</v>
      </c>
      <c r="J51" s="284">
        <v>0.02</v>
      </c>
    </row>
    <row r="52" spans="1:10">
      <c r="A52" s="273"/>
      <c r="B52" s="274"/>
      <c r="C52" s="274"/>
      <c r="D52" s="274"/>
      <c r="E52" s="274" t="s">
        <v>215</v>
      </c>
      <c r="F52" s="275">
        <v>1.07</v>
      </c>
      <c r="G52" s="274" t="s">
        <v>216</v>
      </c>
      <c r="H52" s="275">
        <v>0</v>
      </c>
      <c r="I52" s="274" t="s">
        <v>217</v>
      </c>
      <c r="J52" s="276">
        <v>1.07</v>
      </c>
    </row>
    <row r="53" spans="1:10">
      <c r="A53" s="273"/>
      <c r="B53" s="274"/>
      <c r="C53" s="274"/>
      <c r="D53" s="274"/>
      <c r="E53" s="274" t="s">
        <v>218</v>
      </c>
      <c r="F53" s="275">
        <v>1.74</v>
      </c>
      <c r="G53" s="274"/>
      <c r="H53" s="277" t="s">
        <v>219</v>
      </c>
      <c r="I53" s="277"/>
      <c r="J53" s="276">
        <v>8.73</v>
      </c>
    </row>
    <row r="54" spans="1:10" ht="30" customHeight="1" thickBot="1">
      <c r="A54" s="278"/>
      <c r="B54" s="82"/>
      <c r="C54" s="82"/>
      <c r="D54" s="82"/>
      <c r="E54" s="82"/>
      <c r="F54" s="82"/>
      <c r="G54" s="82" t="s">
        <v>220</v>
      </c>
      <c r="H54" s="279">
        <v>150</v>
      </c>
      <c r="I54" s="82" t="s">
        <v>221</v>
      </c>
      <c r="J54" s="280">
        <v>1309.5</v>
      </c>
    </row>
    <row r="55" spans="1:10" ht="1.05" customHeight="1" thickTop="1">
      <c r="A55" s="281"/>
      <c r="B55" s="249"/>
      <c r="C55" s="249"/>
      <c r="D55" s="249"/>
      <c r="E55" s="249"/>
      <c r="F55" s="249"/>
      <c r="G55" s="249"/>
      <c r="H55" s="249"/>
      <c r="I55" s="249"/>
      <c r="J55" s="282"/>
    </row>
    <row r="56" spans="1:10" ht="18" customHeight="1">
      <c r="A56" s="234" t="s">
        <v>143</v>
      </c>
      <c r="B56" s="207" t="s">
        <v>1</v>
      </c>
      <c r="C56" s="206" t="s">
        <v>2</v>
      </c>
      <c r="D56" s="206" t="s">
        <v>3</v>
      </c>
      <c r="E56" s="240" t="s">
        <v>207</v>
      </c>
      <c r="F56" s="240"/>
      <c r="G56" s="208" t="s">
        <v>4</v>
      </c>
      <c r="H56" s="207" t="s">
        <v>5</v>
      </c>
      <c r="I56" s="207" t="s">
        <v>136</v>
      </c>
      <c r="J56" s="235" t="s">
        <v>7</v>
      </c>
    </row>
    <row r="57" spans="1:10" ht="36" customHeight="1">
      <c r="A57" s="269" t="s">
        <v>208</v>
      </c>
      <c r="B57" s="212" t="s">
        <v>174</v>
      </c>
      <c r="C57" s="211" t="s">
        <v>12</v>
      </c>
      <c r="D57" s="211" t="s">
        <v>175</v>
      </c>
      <c r="E57" s="241" t="s">
        <v>241</v>
      </c>
      <c r="F57" s="241"/>
      <c r="G57" s="213" t="s">
        <v>19</v>
      </c>
      <c r="H57" s="242">
        <v>1</v>
      </c>
      <c r="I57" s="214">
        <v>21.62</v>
      </c>
      <c r="J57" s="270">
        <v>21.62</v>
      </c>
    </row>
    <row r="58" spans="1:10" ht="36" customHeight="1">
      <c r="A58" s="271" t="s">
        <v>210</v>
      </c>
      <c r="B58" s="244" t="s">
        <v>250</v>
      </c>
      <c r="C58" s="243" t="s">
        <v>12</v>
      </c>
      <c r="D58" s="243" t="s">
        <v>251</v>
      </c>
      <c r="E58" s="245" t="s">
        <v>241</v>
      </c>
      <c r="F58" s="245"/>
      <c r="G58" s="246" t="s">
        <v>14</v>
      </c>
      <c r="H58" s="247">
        <v>0.33329999999999999</v>
      </c>
      <c r="I58" s="248">
        <v>7.77</v>
      </c>
      <c r="J58" s="272">
        <v>2.58</v>
      </c>
    </row>
    <row r="59" spans="1:10" ht="48" customHeight="1">
      <c r="A59" s="271" t="s">
        <v>210</v>
      </c>
      <c r="B59" s="244" t="s">
        <v>252</v>
      </c>
      <c r="C59" s="243" t="s">
        <v>12</v>
      </c>
      <c r="D59" s="243" t="s">
        <v>253</v>
      </c>
      <c r="E59" s="245" t="s">
        <v>254</v>
      </c>
      <c r="F59" s="245"/>
      <c r="G59" s="246" t="s">
        <v>19</v>
      </c>
      <c r="H59" s="247">
        <v>2</v>
      </c>
      <c r="I59" s="248">
        <v>1.1299999999999999</v>
      </c>
      <c r="J59" s="272">
        <v>2.2599999999999998</v>
      </c>
    </row>
    <row r="60" spans="1:10" ht="24" customHeight="1">
      <c r="A60" s="271" t="s">
        <v>210</v>
      </c>
      <c r="B60" s="244" t="s">
        <v>242</v>
      </c>
      <c r="C60" s="243" t="s">
        <v>12</v>
      </c>
      <c r="D60" s="243" t="s">
        <v>243</v>
      </c>
      <c r="E60" s="245" t="s">
        <v>213</v>
      </c>
      <c r="F60" s="245"/>
      <c r="G60" s="246" t="s">
        <v>214</v>
      </c>
      <c r="H60" s="247">
        <v>0.19439999999999999</v>
      </c>
      <c r="I60" s="248">
        <v>13.92</v>
      </c>
      <c r="J60" s="272">
        <v>2.7</v>
      </c>
    </row>
    <row r="61" spans="1:10" ht="24" customHeight="1">
      <c r="A61" s="271" t="s">
        <v>210</v>
      </c>
      <c r="B61" s="244" t="s">
        <v>244</v>
      </c>
      <c r="C61" s="243" t="s">
        <v>12</v>
      </c>
      <c r="D61" s="243" t="s">
        <v>245</v>
      </c>
      <c r="E61" s="245" t="s">
        <v>213</v>
      </c>
      <c r="F61" s="245"/>
      <c r="G61" s="246" t="s">
        <v>214</v>
      </c>
      <c r="H61" s="247">
        <v>0.19439999999999999</v>
      </c>
      <c r="I61" s="248">
        <v>18.649999999999999</v>
      </c>
      <c r="J61" s="272">
        <v>3.62</v>
      </c>
    </row>
    <row r="62" spans="1:10" ht="36" customHeight="1">
      <c r="A62" s="283" t="s">
        <v>223</v>
      </c>
      <c r="B62" s="251" t="s">
        <v>255</v>
      </c>
      <c r="C62" s="250" t="s">
        <v>12</v>
      </c>
      <c r="D62" s="250" t="s">
        <v>256</v>
      </c>
      <c r="E62" s="252" t="s">
        <v>226</v>
      </c>
      <c r="F62" s="252"/>
      <c r="G62" s="253" t="s">
        <v>19</v>
      </c>
      <c r="H62" s="254">
        <v>1.05</v>
      </c>
      <c r="I62" s="255">
        <v>9.9700000000000006</v>
      </c>
      <c r="J62" s="284">
        <v>10.46</v>
      </c>
    </row>
    <row r="63" spans="1:10">
      <c r="A63" s="273"/>
      <c r="B63" s="274"/>
      <c r="C63" s="274"/>
      <c r="D63" s="274"/>
      <c r="E63" s="274" t="s">
        <v>215</v>
      </c>
      <c r="F63" s="275">
        <v>8.1199999999999992</v>
      </c>
      <c r="G63" s="274" t="s">
        <v>216</v>
      </c>
      <c r="H63" s="275">
        <v>0</v>
      </c>
      <c r="I63" s="274" t="s">
        <v>217</v>
      </c>
      <c r="J63" s="276">
        <v>8.1199999999999992</v>
      </c>
    </row>
    <row r="64" spans="1:10">
      <c r="A64" s="273"/>
      <c r="B64" s="274"/>
      <c r="C64" s="274"/>
      <c r="D64" s="274"/>
      <c r="E64" s="274" t="s">
        <v>218</v>
      </c>
      <c r="F64" s="275">
        <v>5.4</v>
      </c>
      <c r="G64" s="274"/>
      <c r="H64" s="277" t="s">
        <v>219</v>
      </c>
      <c r="I64" s="277"/>
      <c r="J64" s="276">
        <v>27.02</v>
      </c>
    </row>
    <row r="65" spans="1:10" ht="30" customHeight="1" thickBot="1">
      <c r="A65" s="278"/>
      <c r="B65" s="82"/>
      <c r="C65" s="82"/>
      <c r="D65" s="82"/>
      <c r="E65" s="82"/>
      <c r="F65" s="82"/>
      <c r="G65" s="82" t="s">
        <v>220</v>
      </c>
      <c r="H65" s="279">
        <v>40</v>
      </c>
      <c r="I65" s="82" t="s">
        <v>221</v>
      </c>
      <c r="J65" s="280">
        <v>1080.8</v>
      </c>
    </row>
    <row r="66" spans="1:10" ht="1.05" customHeight="1" thickTop="1">
      <c r="A66" s="281"/>
      <c r="B66" s="249"/>
      <c r="C66" s="249"/>
      <c r="D66" s="249"/>
      <c r="E66" s="249"/>
      <c r="F66" s="249"/>
      <c r="G66" s="249"/>
      <c r="H66" s="249"/>
      <c r="I66" s="249"/>
      <c r="J66" s="282"/>
    </row>
    <row r="67" spans="1:10" ht="18" customHeight="1">
      <c r="A67" s="234" t="s">
        <v>144</v>
      </c>
      <c r="B67" s="207" t="s">
        <v>1</v>
      </c>
      <c r="C67" s="206" t="s">
        <v>2</v>
      </c>
      <c r="D67" s="206" t="s">
        <v>3</v>
      </c>
      <c r="E67" s="240" t="s">
        <v>207</v>
      </c>
      <c r="F67" s="240"/>
      <c r="G67" s="208" t="s">
        <v>4</v>
      </c>
      <c r="H67" s="207" t="s">
        <v>5</v>
      </c>
      <c r="I67" s="207" t="s">
        <v>136</v>
      </c>
      <c r="J67" s="235" t="s">
        <v>7</v>
      </c>
    </row>
    <row r="68" spans="1:10" ht="24" customHeight="1">
      <c r="A68" s="269" t="s">
        <v>208</v>
      </c>
      <c r="B68" s="212" t="s">
        <v>176</v>
      </c>
      <c r="C68" s="211" t="s">
        <v>12</v>
      </c>
      <c r="D68" s="211" t="s">
        <v>177</v>
      </c>
      <c r="E68" s="241" t="s">
        <v>241</v>
      </c>
      <c r="F68" s="241"/>
      <c r="G68" s="213" t="s">
        <v>14</v>
      </c>
      <c r="H68" s="242">
        <v>1</v>
      </c>
      <c r="I68" s="214">
        <v>10.220000000000001</v>
      </c>
      <c r="J68" s="270">
        <v>10.220000000000001</v>
      </c>
    </row>
    <row r="69" spans="1:10" ht="24" customHeight="1">
      <c r="A69" s="271" t="s">
        <v>210</v>
      </c>
      <c r="B69" s="244" t="s">
        <v>242</v>
      </c>
      <c r="C69" s="243" t="s">
        <v>12</v>
      </c>
      <c r="D69" s="243" t="s">
        <v>243</v>
      </c>
      <c r="E69" s="245" t="s">
        <v>213</v>
      </c>
      <c r="F69" s="245"/>
      <c r="G69" s="246" t="s">
        <v>214</v>
      </c>
      <c r="H69" s="247">
        <v>4.7600000000000003E-2</v>
      </c>
      <c r="I69" s="248">
        <v>13.92</v>
      </c>
      <c r="J69" s="272">
        <v>0.66</v>
      </c>
    </row>
    <row r="70" spans="1:10" ht="24" customHeight="1">
      <c r="A70" s="271" t="s">
        <v>210</v>
      </c>
      <c r="B70" s="244" t="s">
        <v>244</v>
      </c>
      <c r="C70" s="243" t="s">
        <v>12</v>
      </c>
      <c r="D70" s="243" t="s">
        <v>245</v>
      </c>
      <c r="E70" s="245" t="s">
        <v>213</v>
      </c>
      <c r="F70" s="245"/>
      <c r="G70" s="246" t="s">
        <v>214</v>
      </c>
      <c r="H70" s="247">
        <v>4.7600000000000003E-2</v>
      </c>
      <c r="I70" s="248">
        <v>18.649999999999999</v>
      </c>
      <c r="J70" s="272">
        <v>0.88</v>
      </c>
    </row>
    <row r="71" spans="1:10" ht="24" customHeight="1">
      <c r="A71" s="283" t="s">
        <v>223</v>
      </c>
      <c r="B71" s="251" t="s">
        <v>257</v>
      </c>
      <c r="C71" s="250" t="s">
        <v>12</v>
      </c>
      <c r="D71" s="250" t="s">
        <v>258</v>
      </c>
      <c r="E71" s="252" t="s">
        <v>226</v>
      </c>
      <c r="F71" s="252"/>
      <c r="G71" s="253" t="s">
        <v>14</v>
      </c>
      <c r="H71" s="254">
        <v>1</v>
      </c>
      <c r="I71" s="255">
        <v>8.1</v>
      </c>
      <c r="J71" s="284">
        <v>8.1</v>
      </c>
    </row>
    <row r="72" spans="1:10" ht="36" customHeight="1">
      <c r="A72" s="283" t="s">
        <v>223</v>
      </c>
      <c r="B72" s="251" t="s">
        <v>259</v>
      </c>
      <c r="C72" s="250" t="s">
        <v>12</v>
      </c>
      <c r="D72" s="250" t="s">
        <v>260</v>
      </c>
      <c r="E72" s="252" t="s">
        <v>226</v>
      </c>
      <c r="F72" s="252"/>
      <c r="G72" s="253" t="s">
        <v>14</v>
      </c>
      <c r="H72" s="254">
        <v>1</v>
      </c>
      <c r="I72" s="255">
        <v>0.57999999999999996</v>
      </c>
      <c r="J72" s="284">
        <v>0.57999999999999996</v>
      </c>
    </row>
    <row r="73" spans="1:10">
      <c r="A73" s="273"/>
      <c r="B73" s="274"/>
      <c r="C73" s="274"/>
      <c r="D73" s="274"/>
      <c r="E73" s="274" t="s">
        <v>215</v>
      </c>
      <c r="F73" s="275">
        <v>1.28</v>
      </c>
      <c r="G73" s="274" t="s">
        <v>216</v>
      </c>
      <c r="H73" s="275">
        <v>0</v>
      </c>
      <c r="I73" s="274" t="s">
        <v>217</v>
      </c>
      <c r="J73" s="276">
        <v>1.28</v>
      </c>
    </row>
    <row r="74" spans="1:10">
      <c r="A74" s="273"/>
      <c r="B74" s="274"/>
      <c r="C74" s="274"/>
      <c r="D74" s="274"/>
      <c r="E74" s="274" t="s">
        <v>218</v>
      </c>
      <c r="F74" s="275">
        <v>2.5499999999999998</v>
      </c>
      <c r="G74" s="274"/>
      <c r="H74" s="277" t="s">
        <v>219</v>
      </c>
      <c r="I74" s="277"/>
      <c r="J74" s="276">
        <v>12.77</v>
      </c>
    </row>
    <row r="75" spans="1:10" ht="30" customHeight="1" thickBot="1">
      <c r="A75" s="278"/>
      <c r="B75" s="82"/>
      <c r="C75" s="82"/>
      <c r="D75" s="82"/>
      <c r="E75" s="82"/>
      <c r="F75" s="82"/>
      <c r="G75" s="82" t="s">
        <v>220</v>
      </c>
      <c r="H75" s="279">
        <v>1</v>
      </c>
      <c r="I75" s="82" t="s">
        <v>221</v>
      </c>
      <c r="J75" s="280">
        <v>12.77</v>
      </c>
    </row>
    <row r="76" spans="1:10" ht="1.05" customHeight="1" thickTop="1">
      <c r="A76" s="281"/>
      <c r="B76" s="249"/>
      <c r="C76" s="249"/>
      <c r="D76" s="249"/>
      <c r="E76" s="249"/>
      <c r="F76" s="249"/>
      <c r="G76" s="249"/>
      <c r="H76" s="249"/>
      <c r="I76" s="249"/>
      <c r="J76" s="282"/>
    </row>
    <row r="77" spans="1:10" ht="18" customHeight="1">
      <c r="A77" s="234" t="s">
        <v>178</v>
      </c>
      <c r="B77" s="207" t="s">
        <v>1</v>
      </c>
      <c r="C77" s="206" t="s">
        <v>2</v>
      </c>
      <c r="D77" s="206" t="s">
        <v>3</v>
      </c>
      <c r="E77" s="240" t="s">
        <v>207</v>
      </c>
      <c r="F77" s="240"/>
      <c r="G77" s="208" t="s">
        <v>4</v>
      </c>
      <c r="H77" s="207" t="s">
        <v>5</v>
      </c>
      <c r="I77" s="207" t="s">
        <v>136</v>
      </c>
      <c r="J77" s="235" t="s">
        <v>7</v>
      </c>
    </row>
    <row r="78" spans="1:10" ht="36" customHeight="1">
      <c r="A78" s="269" t="s">
        <v>208</v>
      </c>
      <c r="B78" s="212" t="s">
        <v>179</v>
      </c>
      <c r="C78" s="211" t="s">
        <v>11</v>
      </c>
      <c r="D78" s="211" t="s">
        <v>180</v>
      </c>
      <c r="E78" s="241" t="s">
        <v>261</v>
      </c>
      <c r="F78" s="241"/>
      <c r="G78" s="213" t="s">
        <v>13</v>
      </c>
      <c r="H78" s="242">
        <v>1</v>
      </c>
      <c r="I78" s="214">
        <v>150.13</v>
      </c>
      <c r="J78" s="270">
        <v>150.13</v>
      </c>
    </row>
    <row r="79" spans="1:10" ht="24" customHeight="1">
      <c r="A79" s="271" t="s">
        <v>210</v>
      </c>
      <c r="B79" s="244" t="s">
        <v>262</v>
      </c>
      <c r="C79" s="243" t="s">
        <v>11</v>
      </c>
      <c r="D79" s="243" t="s">
        <v>263</v>
      </c>
      <c r="E79" s="245" t="s">
        <v>264</v>
      </c>
      <c r="F79" s="245"/>
      <c r="G79" s="246" t="s">
        <v>265</v>
      </c>
      <c r="H79" s="247">
        <v>0.6</v>
      </c>
      <c r="I79" s="248">
        <v>2.91</v>
      </c>
      <c r="J79" s="272">
        <v>1.74</v>
      </c>
    </row>
    <row r="80" spans="1:10" ht="24" customHeight="1">
      <c r="A80" s="271" t="s">
        <v>210</v>
      </c>
      <c r="B80" s="244" t="s">
        <v>266</v>
      </c>
      <c r="C80" s="243" t="s">
        <v>11</v>
      </c>
      <c r="D80" s="243" t="s">
        <v>267</v>
      </c>
      <c r="E80" s="245" t="s">
        <v>264</v>
      </c>
      <c r="F80" s="245"/>
      <c r="G80" s="246" t="s">
        <v>265</v>
      </c>
      <c r="H80" s="247">
        <v>0.6</v>
      </c>
      <c r="I80" s="248">
        <v>2.79</v>
      </c>
      <c r="J80" s="272">
        <v>1.67</v>
      </c>
    </row>
    <row r="81" spans="1:10" ht="24" customHeight="1">
      <c r="A81" s="283" t="s">
        <v>223</v>
      </c>
      <c r="B81" s="251" t="s">
        <v>268</v>
      </c>
      <c r="C81" s="250" t="s">
        <v>11</v>
      </c>
      <c r="D81" s="250" t="s">
        <v>269</v>
      </c>
      <c r="E81" s="252" t="s">
        <v>226</v>
      </c>
      <c r="F81" s="252"/>
      <c r="G81" s="253" t="s">
        <v>13</v>
      </c>
      <c r="H81" s="254">
        <v>1</v>
      </c>
      <c r="I81" s="255">
        <v>130.77000000000001</v>
      </c>
      <c r="J81" s="284">
        <v>130.77000000000001</v>
      </c>
    </row>
    <row r="82" spans="1:10" ht="24" customHeight="1">
      <c r="A82" s="283" t="s">
        <v>223</v>
      </c>
      <c r="B82" s="251" t="s">
        <v>270</v>
      </c>
      <c r="C82" s="250" t="s">
        <v>12</v>
      </c>
      <c r="D82" s="250" t="s">
        <v>271</v>
      </c>
      <c r="E82" s="252" t="s">
        <v>272</v>
      </c>
      <c r="F82" s="252"/>
      <c r="G82" s="253" t="s">
        <v>214</v>
      </c>
      <c r="H82" s="254">
        <v>0.6</v>
      </c>
      <c r="I82" s="255">
        <v>15.54</v>
      </c>
      <c r="J82" s="284">
        <v>9.32</v>
      </c>
    </row>
    <row r="83" spans="1:10" ht="24" customHeight="1">
      <c r="A83" s="283" t="s">
        <v>223</v>
      </c>
      <c r="B83" s="251" t="s">
        <v>273</v>
      </c>
      <c r="C83" s="250" t="s">
        <v>12</v>
      </c>
      <c r="D83" s="250" t="s">
        <v>274</v>
      </c>
      <c r="E83" s="252" t="s">
        <v>272</v>
      </c>
      <c r="F83" s="252"/>
      <c r="G83" s="253" t="s">
        <v>214</v>
      </c>
      <c r="H83" s="254">
        <v>0.6</v>
      </c>
      <c r="I83" s="255">
        <v>11.06</v>
      </c>
      <c r="J83" s="284">
        <v>6.63</v>
      </c>
    </row>
    <row r="84" spans="1:10">
      <c r="A84" s="273"/>
      <c r="B84" s="274"/>
      <c r="C84" s="274"/>
      <c r="D84" s="274"/>
      <c r="E84" s="274" t="s">
        <v>215</v>
      </c>
      <c r="F84" s="275">
        <v>15.95</v>
      </c>
      <c r="G84" s="274" t="s">
        <v>216</v>
      </c>
      <c r="H84" s="275">
        <v>0</v>
      </c>
      <c r="I84" s="274" t="s">
        <v>217</v>
      </c>
      <c r="J84" s="276">
        <v>15.95</v>
      </c>
    </row>
    <row r="85" spans="1:10">
      <c r="A85" s="273"/>
      <c r="B85" s="274"/>
      <c r="C85" s="274"/>
      <c r="D85" s="274"/>
      <c r="E85" s="274" t="s">
        <v>218</v>
      </c>
      <c r="F85" s="275">
        <v>37.53</v>
      </c>
      <c r="G85" s="274"/>
      <c r="H85" s="277" t="s">
        <v>219</v>
      </c>
      <c r="I85" s="277"/>
      <c r="J85" s="276">
        <v>187.66</v>
      </c>
    </row>
    <row r="86" spans="1:10" ht="30" customHeight="1" thickBot="1">
      <c r="A86" s="278"/>
      <c r="B86" s="82"/>
      <c r="C86" s="82"/>
      <c r="D86" s="82"/>
      <c r="E86" s="82"/>
      <c r="F86" s="82"/>
      <c r="G86" s="82" t="s">
        <v>220</v>
      </c>
      <c r="H86" s="279">
        <v>1</v>
      </c>
      <c r="I86" s="82" t="s">
        <v>221</v>
      </c>
      <c r="J86" s="280">
        <v>187.66</v>
      </c>
    </row>
    <row r="87" spans="1:10" ht="1.05" customHeight="1" thickTop="1">
      <c r="A87" s="281"/>
      <c r="B87" s="249"/>
      <c r="C87" s="249"/>
      <c r="D87" s="249"/>
      <c r="E87" s="249"/>
      <c r="F87" s="249"/>
      <c r="G87" s="249"/>
      <c r="H87" s="249"/>
      <c r="I87" s="249"/>
      <c r="J87" s="282"/>
    </row>
    <row r="88" spans="1:10">
      <c r="A88" s="287"/>
      <c r="B88" s="288"/>
      <c r="C88" s="288"/>
      <c r="D88" s="288"/>
      <c r="E88" s="288"/>
      <c r="F88" s="288"/>
      <c r="G88" s="288"/>
      <c r="H88" s="288"/>
      <c r="I88" s="288"/>
      <c r="J88" s="289"/>
    </row>
    <row r="89" spans="1:10">
      <c r="A89" s="290"/>
      <c r="B89" s="291"/>
      <c r="C89" s="291"/>
      <c r="D89" s="292"/>
      <c r="E89" s="82"/>
      <c r="F89" s="150" t="s">
        <v>22</v>
      </c>
      <c r="G89" s="291"/>
      <c r="H89" s="293">
        <v>53453.27</v>
      </c>
      <c r="I89" s="291"/>
      <c r="J89" s="294"/>
    </row>
    <row r="90" spans="1:10">
      <c r="A90" s="290"/>
      <c r="B90" s="291"/>
      <c r="C90" s="291"/>
      <c r="D90" s="292"/>
      <c r="E90" s="82"/>
      <c r="F90" s="150" t="s">
        <v>23</v>
      </c>
      <c r="G90" s="291"/>
      <c r="H90" s="293">
        <v>9546.76</v>
      </c>
      <c r="I90" s="291"/>
      <c r="J90" s="294"/>
    </row>
    <row r="91" spans="1:10" ht="14.4" thickBot="1">
      <c r="A91" s="295"/>
      <c r="B91" s="296"/>
      <c r="C91" s="296"/>
      <c r="D91" s="297"/>
      <c r="E91" s="78"/>
      <c r="F91" s="152" t="s">
        <v>24</v>
      </c>
      <c r="G91" s="296"/>
      <c r="H91" s="298">
        <v>63000.03</v>
      </c>
      <c r="I91" s="296"/>
      <c r="J91" s="299"/>
    </row>
    <row r="92" spans="1:10" ht="60" customHeight="1">
      <c r="A92" s="228"/>
      <c r="B92" s="228"/>
      <c r="C92" s="228"/>
      <c r="D92" s="228"/>
      <c r="E92" s="228"/>
      <c r="F92" s="228"/>
      <c r="G92" s="228"/>
      <c r="H92" s="228"/>
      <c r="I92" s="228"/>
      <c r="J92" s="228"/>
    </row>
    <row r="93" spans="1:10" ht="70.05" customHeight="1">
      <c r="A93" s="258"/>
      <c r="B93" s="205"/>
      <c r="C93" s="205"/>
      <c r="D93" s="205"/>
      <c r="E93" s="205"/>
      <c r="F93" s="205"/>
      <c r="G93" s="205"/>
      <c r="H93" s="205"/>
      <c r="I93" s="205"/>
      <c r="J93" s="205"/>
    </row>
  </sheetData>
  <mergeCells count="76">
    <mergeCell ref="A93:J93"/>
    <mergeCell ref="A90:C90"/>
    <mergeCell ref="F90:G90"/>
    <mergeCell ref="H90:J90"/>
    <mergeCell ref="A91:C91"/>
    <mergeCell ref="F91:G91"/>
    <mergeCell ref="H91:J91"/>
    <mergeCell ref="E81:F81"/>
    <mergeCell ref="E82:F82"/>
    <mergeCell ref="E83:F83"/>
    <mergeCell ref="H85:I85"/>
    <mergeCell ref="A89:C89"/>
    <mergeCell ref="F89:G89"/>
    <mergeCell ref="H89:J89"/>
    <mergeCell ref="E72:F72"/>
    <mergeCell ref="H74:I74"/>
    <mergeCell ref="E77:F77"/>
    <mergeCell ref="E78:F78"/>
    <mergeCell ref="E79:F79"/>
    <mergeCell ref="E80:F80"/>
    <mergeCell ref="H64:I64"/>
    <mergeCell ref="E67:F67"/>
    <mergeCell ref="E68:F68"/>
    <mergeCell ref="E69:F69"/>
    <mergeCell ref="E70:F70"/>
    <mergeCell ref="E71:F71"/>
    <mergeCell ref="E57:F57"/>
    <mergeCell ref="E58:F58"/>
    <mergeCell ref="E59:F59"/>
    <mergeCell ref="E60:F60"/>
    <mergeCell ref="E61:F61"/>
    <mergeCell ref="E62:F62"/>
    <mergeCell ref="E48:F48"/>
    <mergeCell ref="E49:F49"/>
    <mergeCell ref="E50:F50"/>
    <mergeCell ref="E51:F51"/>
    <mergeCell ref="H53:I53"/>
    <mergeCell ref="E56:F56"/>
    <mergeCell ref="E39:F39"/>
    <mergeCell ref="E40:F40"/>
    <mergeCell ref="H42:I42"/>
    <mergeCell ref="F45:G45"/>
    <mergeCell ref="E46:F46"/>
    <mergeCell ref="E47:F47"/>
    <mergeCell ref="H28:I28"/>
    <mergeCell ref="F31:G31"/>
    <mergeCell ref="E32:F32"/>
    <mergeCell ref="E33:F33"/>
    <mergeCell ref="E34:F34"/>
    <mergeCell ref="H36:I36"/>
    <mergeCell ref="E18:F18"/>
    <mergeCell ref="H20:I20"/>
    <mergeCell ref="F23:G23"/>
    <mergeCell ref="E24:F24"/>
    <mergeCell ref="E25:F25"/>
    <mergeCell ref="E26:F26"/>
    <mergeCell ref="E12:F12"/>
    <mergeCell ref="E13:F13"/>
    <mergeCell ref="E14:F14"/>
    <mergeCell ref="E15:F15"/>
    <mergeCell ref="E16:F16"/>
    <mergeCell ref="E17:F17"/>
    <mergeCell ref="A3:J3"/>
    <mergeCell ref="F4:G4"/>
    <mergeCell ref="E5:F5"/>
    <mergeCell ref="E6:F6"/>
    <mergeCell ref="E7:F7"/>
    <mergeCell ref="H9:I9"/>
    <mergeCell ref="C1:D1"/>
    <mergeCell ref="E1:F1"/>
    <mergeCell ref="G1:H1"/>
    <mergeCell ref="I1:J1"/>
    <mergeCell ref="C2:D2"/>
    <mergeCell ref="E2:F2"/>
    <mergeCell ref="G2:H2"/>
    <mergeCell ref="I2:J2"/>
  </mergeCells>
  <pageMargins left="0.5" right="0.5" top="1" bottom="1" header="0.5" footer="0.5"/>
  <pageSetup paperSize="9" scale="73" fitToHeight="0" orientation="landscape" r:id="rId1"/>
  <headerFooter>
    <oddHeader>&amp;L &amp;CMinha Empresa
CNPJ:  &amp;R</oddHeader>
    <oddFooter>&amp;L &amp;C  -  -  / MA
 / 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Sintético</vt:lpstr>
      <vt:lpstr>Cronograma</vt:lpstr>
      <vt:lpstr>ENCARGOS SOCIAIS</vt:lpstr>
      <vt:lpstr>BDI</vt:lpstr>
      <vt:lpstr>Orçamento Analítico</vt:lpstr>
      <vt:lpstr>BDI!Area_de_impressao</vt:lpstr>
      <vt:lpstr>'ENCARGOS SOCIAIS'!Area_de_impressao</vt:lpstr>
      <vt:lpstr>'Orçamento Analítico'!Area_de_impressao</vt:lpstr>
      <vt:lpstr>'Orçamento Sintético'!Area_de_impressao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Leandro Richard Assunção Meneses</cp:lastModifiedBy>
  <cp:revision>0</cp:revision>
  <cp:lastPrinted>2021-05-05T18:58:16Z</cp:lastPrinted>
  <dcterms:created xsi:type="dcterms:W3CDTF">2020-09-15T14:35:04Z</dcterms:created>
  <dcterms:modified xsi:type="dcterms:W3CDTF">2021-08-10T13:10:47Z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a03b6-11ab-4b66-82fe-803fbf954276_Enabled">
    <vt:lpwstr>true</vt:lpwstr>
  </property>
  <property fmtid="{D5CDD505-2E9C-101B-9397-08002B2CF9AE}" pid="3" name="MSIP_Label_60aa03b6-11ab-4b66-82fe-803fbf954276_SetDate">
    <vt:lpwstr>2021-05-03T17:43:14Z</vt:lpwstr>
  </property>
  <property fmtid="{D5CDD505-2E9C-101B-9397-08002B2CF9AE}" pid="4" name="MSIP_Label_60aa03b6-11ab-4b66-82fe-803fbf954276_Method">
    <vt:lpwstr>Privileged</vt:lpwstr>
  </property>
  <property fmtid="{D5CDD505-2E9C-101B-9397-08002B2CF9AE}" pid="5" name="MSIP_Label_60aa03b6-11ab-4b66-82fe-803fbf954276_Name">
    <vt:lpwstr>Pública</vt:lpwstr>
  </property>
  <property fmtid="{D5CDD505-2E9C-101B-9397-08002B2CF9AE}" pid="6" name="MSIP_Label_60aa03b6-11ab-4b66-82fe-803fbf954276_SiteId">
    <vt:lpwstr>c45ab305-6c94-4ace-b7ae-5810e4d26b68</vt:lpwstr>
  </property>
  <property fmtid="{D5CDD505-2E9C-101B-9397-08002B2CF9AE}" pid="7" name="MSIP_Label_60aa03b6-11ab-4b66-82fe-803fbf954276_ActionId">
    <vt:lpwstr>6088e1a0-4aff-4c38-bbc0-9c3a18cabc60</vt:lpwstr>
  </property>
  <property fmtid="{D5CDD505-2E9C-101B-9397-08002B2CF9AE}" pid="8" name="MSIP_Label_60aa03b6-11ab-4b66-82fe-803fbf954276_ContentBits">
    <vt:lpwstr>0</vt:lpwstr>
  </property>
</Properties>
</file>