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fmslsdrfs-30\cilic\Licitações\2022\SENAI\CONCORRÊNCIA OBRA\EDITAL SENAI - 065_2022 - Concorrência - Serviços de Melhoria Cobertura SENAI ROSARIO\ARQUIVOS COENG\"/>
    </mc:Choice>
  </mc:AlternateContent>
  <xr:revisionPtr revIDLastSave="0" documentId="13_ncr:1_{7EBF6981-3C69-46A8-83EB-FEB578A974CA}" xr6:coauthVersionLast="47" xr6:coauthVersionMax="47" xr10:uidLastSave="{00000000-0000-0000-0000-000000000000}"/>
  <bookViews>
    <workbookView xWindow="-120" yWindow="-120" windowWidth="20640" windowHeight="11160" xr2:uid="{00000000-000D-0000-FFFF-FFFF00000000}"/>
  </bookViews>
  <sheets>
    <sheet name="II - MATRIZ DE RISCOS" sheetId="6" r:id="rId1"/>
    <sheet name="III - ORÇAMENTO" sheetId="1" r:id="rId2"/>
    <sheet name="IV - COMPOSIÇÕES" sheetId="4" r:id="rId3"/>
    <sheet name="V - CRONOGRAMA" sheetId="7" r:id="rId4"/>
    <sheet name="VI - ENCARGOS SOCIAIS" sheetId="3" r:id="rId5"/>
    <sheet name="VII - BDI" sheetId="2" r:id="rId6"/>
    <sheet name="VIII - CURVA ABC" sheetId="5" r:id="rId7"/>
    <sheet name="IX - PRAZOS E GRANTIAS" sheetId="8" r:id="rId8"/>
  </sheets>
  <definedNames>
    <definedName name="_xlnm.Print_Area" localSheetId="4">'VI - ENCARGOS SOCIAIS'!$A$1:$D$50</definedName>
    <definedName name="_xlnm.Print_Area" localSheetId="5">'VII - BDI'!$A$1:$D$47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3" l="1"/>
  <c r="C45" i="3"/>
  <c r="D38" i="3"/>
  <c r="C38" i="3"/>
  <c r="D26" i="3"/>
  <c r="D47" i="3" s="1"/>
  <c r="C26" i="3"/>
  <c r="C48" i="3" l="1"/>
  <c r="C49" i="3" s="1"/>
  <c r="C50" i="3" s="1"/>
  <c r="D48" i="3"/>
  <c r="D49" i="3" s="1"/>
  <c r="D50" i="3" s="1"/>
  <c r="D37" i="2" l="1"/>
  <c r="D29" i="2"/>
  <c r="D25" i="2"/>
  <c r="D44" i="2" l="1"/>
</calcChain>
</file>

<file path=xl/sharedStrings.xml><?xml version="1.0" encoding="utf-8"?>
<sst xmlns="http://schemas.openxmlformats.org/spreadsheetml/2006/main" count="2184" uniqueCount="710">
  <si>
    <t>Item</t>
  </si>
  <si>
    <t>Código</t>
  </si>
  <si>
    <t>Banco</t>
  </si>
  <si>
    <t>Descrição</t>
  </si>
  <si>
    <t>Und</t>
  </si>
  <si>
    <t>Quant.</t>
  </si>
  <si>
    <t>Valor Unit</t>
  </si>
  <si>
    <t>Valor Unit com BDI</t>
  </si>
  <si>
    <t>Total</t>
  </si>
  <si>
    <t>Peso (%)</t>
  </si>
  <si>
    <t xml:space="preserve"> 1.1 </t>
  </si>
  <si>
    <t>Próprio</t>
  </si>
  <si>
    <t>M</t>
  </si>
  <si>
    <t>SINAPI</t>
  </si>
  <si>
    <t>ORSE</t>
  </si>
  <si>
    <t xml:space="preserve"> 2 </t>
  </si>
  <si>
    <t xml:space="preserve"> 2.1 </t>
  </si>
  <si>
    <t xml:space="preserve"> 74209/001 </t>
  </si>
  <si>
    <t>PLACA DE OBRA EM CHAPA DE ACO GALVANIZADO</t>
  </si>
  <si>
    <t>UN</t>
  </si>
  <si>
    <t xml:space="preserve"> 3 </t>
  </si>
  <si>
    <t xml:space="preserve"> 3.1 </t>
  </si>
  <si>
    <t xml:space="preserve"> 3.2 </t>
  </si>
  <si>
    <t xml:space="preserve"> 3.3 </t>
  </si>
  <si>
    <t xml:space="preserve"> 4 </t>
  </si>
  <si>
    <t xml:space="preserve"> 4.1 </t>
  </si>
  <si>
    <t xml:space="preserve"> 5 </t>
  </si>
  <si>
    <t xml:space="preserve"> 5.1 </t>
  </si>
  <si>
    <t xml:space="preserve"> 5.2 </t>
  </si>
  <si>
    <t xml:space="preserve"> 6 </t>
  </si>
  <si>
    <t>ADMINISTRAÇÃO LOCAL</t>
  </si>
  <si>
    <t xml:space="preserve"> 6.1 </t>
  </si>
  <si>
    <t>MES</t>
  </si>
  <si>
    <t xml:space="preserve"> 7 </t>
  </si>
  <si>
    <t xml:space="preserve"> 7.1 </t>
  </si>
  <si>
    <t xml:space="preserve"> 8 </t>
  </si>
  <si>
    <t xml:space="preserve"> 8.1 </t>
  </si>
  <si>
    <t>KG</t>
  </si>
  <si>
    <t>PAVIMENTAÇÃO</t>
  </si>
  <si>
    <t xml:space="preserve"> 2394 </t>
  </si>
  <si>
    <t xml:space="preserve"> 98504 </t>
  </si>
  <si>
    <t>FORRO</t>
  </si>
  <si>
    <t xml:space="preserve"> 9101 </t>
  </si>
  <si>
    <t>CJ</t>
  </si>
  <si>
    <t>Total sem BDI</t>
  </si>
  <si>
    <t>Total do BDI</t>
  </si>
  <si>
    <t>Total Geral</t>
  </si>
  <si>
    <t>FORNECIMENTO E ESPALHAMENTO DE TERRA VEGETAL PREPARADA</t>
  </si>
  <si>
    <t>CALHA EM CHAPA DE ALUMINIO, DESENVOLVIMENTO 85 CM</t>
  </si>
  <si>
    <t>ENCARGOS SOCIAIS DESONERADOS</t>
  </si>
  <si>
    <t xml:space="preserve">B.D.I.PADRÃO =25,00%                  </t>
  </si>
  <si>
    <t>COMPOSIÇÃO DO BDI</t>
  </si>
  <si>
    <t>BDI - OBRA</t>
  </si>
  <si>
    <t>ITEM</t>
  </si>
  <si>
    <t xml:space="preserve">DISCRIMINAÇÃO </t>
  </si>
  <si>
    <t>PERC.     (%)</t>
  </si>
  <si>
    <t xml:space="preserve"> Despesas Indiretas</t>
  </si>
  <si>
    <t>S+G</t>
  </si>
  <si>
    <t>Seguro e Garantia</t>
  </si>
  <si>
    <t>R</t>
  </si>
  <si>
    <t>Riscos e Imprevistos</t>
  </si>
  <si>
    <t>DF</t>
  </si>
  <si>
    <t>Despesas Financeiras</t>
  </si>
  <si>
    <t>AC</t>
  </si>
  <si>
    <t>Administração Central</t>
  </si>
  <si>
    <t>Total do Grupo A =</t>
  </si>
  <si>
    <t>Benefício</t>
  </si>
  <si>
    <t>L</t>
  </si>
  <si>
    <t>LUCRO</t>
  </si>
  <si>
    <t xml:space="preserve"> </t>
  </si>
  <si>
    <t>Total do Grupo B =</t>
  </si>
  <si>
    <t>Impostos</t>
  </si>
  <si>
    <t>I</t>
  </si>
  <si>
    <t>PIS / PASEP</t>
  </si>
  <si>
    <t>COFINS</t>
  </si>
  <si>
    <t>ISS</t>
  </si>
  <si>
    <t>CPRB</t>
  </si>
  <si>
    <t>Total do Grupo C =</t>
  </si>
  <si>
    <t>Fórmula Para Cálculo do B.D.I</t>
  </si>
  <si>
    <t>Bonificação Sobre Despesas indiretas (B.D.I) =</t>
  </si>
  <si>
    <t>COMPOSIÇÃO DOS ENCARGOS SOCIAIS</t>
  </si>
  <si>
    <t>HORISTA (%)</t>
  </si>
  <si>
    <t>MENSALISTA (%)</t>
  </si>
  <si>
    <r>
      <rPr>
        <b/>
        <sz val="10"/>
        <color indexed="8"/>
        <rFont val="Arial"/>
        <family val="2"/>
      </rPr>
      <t>GRUPO A</t>
    </r>
    <r>
      <rPr>
        <sz val="10"/>
        <rFont val="Arial"/>
        <family val="2"/>
      </rPr>
      <t xml:space="preserve"> </t>
    </r>
  </si>
  <si>
    <t>A1</t>
  </si>
  <si>
    <r>
      <rPr>
        <sz val="10"/>
        <color indexed="8"/>
        <rFont val="Arial"/>
        <family val="2"/>
      </rPr>
      <t xml:space="preserve">INSS </t>
    </r>
    <r>
      <rPr>
        <sz val="10"/>
        <rFont val="Arial"/>
        <family val="2"/>
      </rPr>
      <t xml:space="preserve"> </t>
    </r>
  </si>
  <si>
    <t>A2</t>
  </si>
  <si>
    <t>SESI</t>
  </si>
  <si>
    <t>A3</t>
  </si>
  <si>
    <t>SENAI</t>
  </si>
  <si>
    <t>A4</t>
  </si>
  <si>
    <t>INCRA</t>
  </si>
  <si>
    <t>A5</t>
  </si>
  <si>
    <t>SEBRAE</t>
  </si>
  <si>
    <t>A6</t>
  </si>
  <si>
    <t>Sálario Educação</t>
  </si>
  <si>
    <t>A7</t>
  </si>
  <si>
    <t>Seguro Contra Acidente de Trabalho</t>
  </si>
  <si>
    <t>A8</t>
  </si>
  <si>
    <t>FGTS</t>
  </si>
  <si>
    <t>A9</t>
  </si>
  <si>
    <t>SECONCI</t>
  </si>
  <si>
    <t>A</t>
  </si>
  <si>
    <r>
      <rPr>
        <b/>
        <sz val="10"/>
        <color indexed="8"/>
        <rFont val="Arial"/>
        <family val="2"/>
      </rPr>
      <t xml:space="preserve">TOTAL DO GRUPO A </t>
    </r>
    <r>
      <rPr>
        <sz val="10"/>
        <rFont val="Arial"/>
        <family val="2"/>
      </rPr>
      <t xml:space="preserve"> </t>
    </r>
  </si>
  <si>
    <r>
      <rPr>
        <b/>
        <sz val="10"/>
        <color indexed="8"/>
        <rFont val="Arial"/>
        <family val="2"/>
      </rPr>
      <t xml:space="preserve">GRUPO B </t>
    </r>
    <r>
      <rPr>
        <sz val="10"/>
        <rFont val="Arial"/>
        <family val="2"/>
      </rPr>
      <t xml:space="preserve"> </t>
    </r>
  </si>
  <si>
    <t>B1</t>
  </si>
  <si>
    <r>
      <rPr>
        <sz val="10"/>
        <color indexed="8"/>
        <rFont val="Arial"/>
        <family val="2"/>
      </rPr>
      <t xml:space="preserve">Repouso Remunerado </t>
    </r>
    <r>
      <rPr>
        <sz val="10"/>
        <rFont val="Arial"/>
        <family val="2"/>
      </rPr>
      <t xml:space="preserve"> </t>
    </r>
  </si>
  <si>
    <t>B2</t>
  </si>
  <si>
    <t xml:space="preserve">Feriados </t>
  </si>
  <si>
    <t>B3</t>
  </si>
  <si>
    <r>
      <rPr>
        <sz val="10"/>
        <color indexed="8"/>
        <rFont val="Arial"/>
        <family val="2"/>
      </rPr>
      <t xml:space="preserve">Auxilio Enfermidade </t>
    </r>
    <r>
      <rPr>
        <sz val="10"/>
        <rFont val="Arial"/>
        <family val="2"/>
      </rPr>
      <t xml:space="preserve"> </t>
    </r>
  </si>
  <si>
    <t>B4</t>
  </si>
  <si>
    <r>
      <rPr>
        <sz val="10"/>
        <color indexed="8"/>
        <rFont val="Arial"/>
        <family val="2"/>
      </rPr>
      <t xml:space="preserve">13º Salário </t>
    </r>
    <r>
      <rPr>
        <sz val="10"/>
        <rFont val="Arial"/>
        <family val="2"/>
      </rPr>
      <t xml:space="preserve"> </t>
    </r>
  </si>
  <si>
    <t>B5</t>
  </si>
  <si>
    <r>
      <rPr>
        <sz val="10"/>
        <color indexed="8"/>
        <rFont val="Arial"/>
        <family val="2"/>
      </rPr>
      <t xml:space="preserve">Licença Paternidade </t>
    </r>
    <r>
      <rPr>
        <sz val="10"/>
        <rFont val="Arial"/>
        <family val="2"/>
      </rPr>
      <t xml:space="preserve"> </t>
    </r>
  </si>
  <si>
    <t>B6</t>
  </si>
  <si>
    <r>
      <rPr>
        <sz val="10"/>
        <color indexed="8"/>
        <rFont val="Arial"/>
        <family val="2"/>
      </rPr>
      <t xml:space="preserve">Faltas Justificadas </t>
    </r>
    <r>
      <rPr>
        <sz val="10"/>
        <rFont val="Arial"/>
        <family val="2"/>
      </rPr>
      <t xml:space="preserve"> </t>
    </r>
  </si>
  <si>
    <t>B7</t>
  </si>
  <si>
    <t>Dias de chuva</t>
  </si>
  <si>
    <t>B8</t>
  </si>
  <si>
    <r>
      <rPr>
        <sz val="10"/>
        <color indexed="8"/>
        <rFont val="Arial"/>
        <family val="2"/>
      </rPr>
      <t xml:space="preserve">Auxilio acidente de Trabalho </t>
    </r>
    <r>
      <rPr>
        <sz val="10"/>
        <rFont val="Arial"/>
        <family val="2"/>
      </rPr>
      <t xml:space="preserve"> </t>
    </r>
  </si>
  <si>
    <t>B9</t>
  </si>
  <si>
    <t>Férias Gozadas</t>
  </si>
  <si>
    <t>B10</t>
  </si>
  <si>
    <t>Salario Maternidade</t>
  </si>
  <si>
    <t>B</t>
  </si>
  <si>
    <r>
      <rPr>
        <b/>
        <sz val="10"/>
        <color indexed="8"/>
        <rFont val="Arial"/>
        <family val="2"/>
      </rPr>
      <t xml:space="preserve">TOTAL GRUPO B </t>
    </r>
    <r>
      <rPr>
        <sz val="10"/>
        <rFont val="Arial"/>
        <family val="2"/>
      </rPr>
      <t xml:space="preserve"> </t>
    </r>
  </si>
  <si>
    <r>
      <rPr>
        <b/>
        <sz val="10"/>
        <color indexed="8"/>
        <rFont val="Arial"/>
        <family val="2"/>
      </rPr>
      <t xml:space="preserve">GRUPO C </t>
    </r>
    <r>
      <rPr>
        <sz val="10"/>
        <rFont val="Arial"/>
        <family val="2"/>
      </rPr>
      <t xml:space="preserve"> </t>
    </r>
  </si>
  <si>
    <t>C1</t>
  </si>
  <si>
    <r>
      <rPr>
        <sz val="10"/>
        <color indexed="8"/>
        <rFont val="Arial"/>
        <family val="2"/>
      </rPr>
      <t xml:space="preserve">Aviso Prévio Indenizado </t>
    </r>
    <r>
      <rPr>
        <sz val="10"/>
        <rFont val="Arial"/>
        <family val="2"/>
      </rPr>
      <t xml:space="preserve"> </t>
    </r>
  </si>
  <si>
    <t>C2</t>
  </si>
  <si>
    <r>
      <rPr>
        <sz val="10"/>
        <color indexed="8"/>
        <rFont val="Arial"/>
        <family val="2"/>
      </rPr>
      <t xml:space="preserve">Aviso Prévio Trabalhado </t>
    </r>
    <r>
      <rPr>
        <sz val="10"/>
        <rFont val="Arial"/>
        <family val="2"/>
      </rPr>
      <t xml:space="preserve"> </t>
    </r>
  </si>
  <si>
    <t>C3</t>
  </si>
  <si>
    <t>Férias Indenizadas</t>
  </si>
  <si>
    <t>C4</t>
  </si>
  <si>
    <r>
      <rPr>
        <sz val="10"/>
        <color indexed="8"/>
        <rFont val="Arial"/>
        <family val="2"/>
      </rPr>
      <t xml:space="preserve">Depósito de Rescisão Contrato Trabalho sem Justo Causa </t>
    </r>
    <r>
      <rPr>
        <sz val="10"/>
        <rFont val="Arial"/>
        <family val="2"/>
      </rPr>
      <t xml:space="preserve"> </t>
    </r>
  </si>
  <si>
    <t>C5</t>
  </si>
  <si>
    <r>
      <rPr>
        <sz val="10"/>
        <color indexed="8"/>
        <rFont val="Arial"/>
        <family val="2"/>
      </rPr>
      <t xml:space="preserve">Indenização Adicional </t>
    </r>
    <r>
      <rPr>
        <sz val="10"/>
        <rFont val="Arial"/>
        <family val="2"/>
      </rPr>
      <t xml:space="preserve"> </t>
    </r>
  </si>
  <si>
    <t>C</t>
  </si>
  <si>
    <r>
      <rPr>
        <b/>
        <sz val="10"/>
        <color indexed="8"/>
        <rFont val="Arial"/>
        <family val="2"/>
      </rPr>
      <t xml:space="preserve">TOTAL GRUPO C </t>
    </r>
    <r>
      <rPr>
        <sz val="10"/>
        <rFont val="Arial"/>
        <family val="2"/>
      </rPr>
      <t xml:space="preserve"> </t>
    </r>
  </si>
  <si>
    <r>
      <rPr>
        <b/>
        <sz val="10"/>
        <color indexed="8"/>
        <rFont val="Arial"/>
        <family val="2"/>
      </rPr>
      <t xml:space="preserve">GRUPO D </t>
    </r>
    <r>
      <rPr>
        <sz val="10"/>
        <rFont val="Arial"/>
        <family val="2"/>
      </rPr>
      <t xml:space="preserve"> </t>
    </r>
  </si>
  <si>
    <t xml:space="preserve">D1 </t>
  </si>
  <si>
    <r>
      <rPr>
        <sz val="10"/>
        <color indexed="8"/>
        <rFont val="Arial"/>
        <family val="2"/>
      </rPr>
      <t xml:space="preserve">Reincidência do Grupo A sobre B </t>
    </r>
    <r>
      <rPr>
        <sz val="10"/>
        <rFont val="Arial"/>
        <family val="2"/>
      </rPr>
      <t xml:space="preserve"> </t>
    </r>
  </si>
  <si>
    <t>D2</t>
  </si>
  <si>
    <t>Reincidência de Grupo A sobre Aviso Prévio Trabalhado e Reincidência do FGTS sobre Aviso Prévio Indenizado</t>
  </si>
  <si>
    <t>D</t>
  </si>
  <si>
    <r>
      <rPr>
        <b/>
        <sz val="10"/>
        <color indexed="8"/>
        <rFont val="Arial"/>
        <family val="2"/>
      </rPr>
      <t xml:space="preserve">TOTAL GRUPO D </t>
    </r>
    <r>
      <rPr>
        <sz val="10"/>
        <rFont val="Arial"/>
        <family val="2"/>
      </rPr>
      <t xml:space="preserve"> </t>
    </r>
  </si>
  <si>
    <r>
      <rPr>
        <b/>
        <sz val="10"/>
        <color indexed="8"/>
        <rFont val="Arial"/>
        <family val="2"/>
      </rPr>
      <t>TOTAL (A+B+C+D)</t>
    </r>
    <r>
      <rPr>
        <sz val="10"/>
        <rFont val="Arial"/>
        <family val="2"/>
      </rPr>
      <t xml:space="preserve"> </t>
    </r>
  </si>
  <si>
    <t>m³</t>
  </si>
  <si>
    <t>m²</t>
  </si>
  <si>
    <t>un</t>
  </si>
  <si>
    <t>m</t>
  </si>
  <si>
    <t>Fornecimento e espalhamento de terra vegetal preparada</t>
  </si>
  <si>
    <t>Calha em chapa de aluminio, desenvolvimento 85 cm</t>
  </si>
  <si>
    <t>SEDOP</t>
  </si>
  <si>
    <t>HORISTA=85,68%</t>
  </si>
  <si>
    <t>MENSALISTA=49,33%</t>
  </si>
  <si>
    <t xml:space="preserve">
</t>
  </si>
  <si>
    <t xml:space="preserve">BDI Padrão - 25,00%
</t>
  </si>
  <si>
    <t>Tipo</t>
  </si>
  <si>
    <t>Composição</t>
  </si>
  <si>
    <t>Composição Auxiliar</t>
  </si>
  <si>
    <t xml:space="preserve"> 88316 </t>
  </si>
  <si>
    <t>SERVENTE COM ENCARGOS COMPLEMENTARES</t>
  </si>
  <si>
    <t>SEDI - SERVIÇOS DIVERSOS</t>
  </si>
  <si>
    <t>H</t>
  </si>
  <si>
    <t>MO sem LS =&gt;</t>
  </si>
  <si>
    <t>LS =&gt;</t>
  </si>
  <si>
    <t>MO com LS =&gt;</t>
  </si>
  <si>
    <t>Valor do BDI =&gt;</t>
  </si>
  <si>
    <t>Valor com BDI =&gt;</t>
  </si>
  <si>
    <t>SERP - SERVIÇOS PRELIMINARES</t>
  </si>
  <si>
    <t>CHOR - CUSTOS HORÁRIOS DE MÁQUINAS E EQUIPAMENTOS</t>
  </si>
  <si>
    <t>CHP</t>
  </si>
  <si>
    <t>CHI</t>
  </si>
  <si>
    <t xml:space="preserve"> 88309 </t>
  </si>
  <si>
    <t>PEDREIRO COM ENCARGOS COMPLEMENTARES</t>
  </si>
  <si>
    <t>Insumo</t>
  </si>
  <si>
    <t>Material</t>
  </si>
  <si>
    <t>CANT - CANTEIRO DE OBRAS</t>
  </si>
  <si>
    <t xml:space="preserve"> 94962 </t>
  </si>
  <si>
    <t>FUES - FUNDAÇÕES E ESTRUTURAS</t>
  </si>
  <si>
    <t xml:space="preserve"> 88262 </t>
  </si>
  <si>
    <t>CARPINTEIRO DE FORMAS COM ENCARGOS COMPLEMENTARES</t>
  </si>
  <si>
    <t xml:space="preserve"> 00004491 </t>
  </si>
  <si>
    <t>PONTALETE *7,5 X 7,5* CM EM PINUS, MISTA OU EQUIVALENTE DA REGIAO - BRUTA</t>
  </si>
  <si>
    <t xml:space="preserve"> 00004813 </t>
  </si>
  <si>
    <t>PLACA DE OBRA (PARA CONSTRUCAO CIVIL) EM CHAPA GALVANIZADA *N. 22*, ADESIVADA, DE *2,0 X 1,125* M</t>
  </si>
  <si>
    <t xml:space="preserve"> 00005075 </t>
  </si>
  <si>
    <t>PREGO DE ACO POLIDO COM CABECA 18 X 30 (2 3/4 X 10)</t>
  </si>
  <si>
    <t xml:space="preserve"> 00004417 </t>
  </si>
  <si>
    <t>SARRAFO NAO APARELHADO *2,5 X 7* CM, EM MACARANDUBA, ANGELIM OU EQUIVALENTE DA REGIAO -  BRUTA</t>
  </si>
  <si>
    <t>Conversão InfoWOrca</t>
  </si>
  <si>
    <t>Demolições / Remoções</t>
  </si>
  <si>
    <t xml:space="preserve"> 10549 </t>
  </si>
  <si>
    <t>Encargos Complementares - Servente</t>
  </si>
  <si>
    <t>Provisórios</t>
  </si>
  <si>
    <t>h</t>
  </si>
  <si>
    <t>Mão de Obra</t>
  </si>
  <si>
    <t xml:space="preserve"> 00006111 </t>
  </si>
  <si>
    <t>SERVENTE DE OBRAS</t>
  </si>
  <si>
    <t xml:space="preserve"> 88264 </t>
  </si>
  <si>
    <t>ELETRICISTA COM ENCARGOS COMPLEMENTARES</t>
  </si>
  <si>
    <t>MOVT - MOVIMENTO DE TERRA</t>
  </si>
  <si>
    <t xml:space="preserve"> 00000367 </t>
  </si>
  <si>
    <t>AREIA GROSSA - POSTO JAZIDA/FORNECEDOR (RETIRADO NA JAZIDA, SEM TRANSPORTE)</t>
  </si>
  <si>
    <t xml:space="preserve"> 00001379 </t>
  </si>
  <si>
    <t>CIMENTO PORTLAND COMPOSTO CP II-32</t>
  </si>
  <si>
    <t>PISO - PISOS</t>
  </si>
  <si>
    <t xml:space="preserve"> 00021127 </t>
  </si>
  <si>
    <t>FITA ISOLANTE ADESIVA ANTICHAMA, USO ATE 750 V, EM ROLO DE 19 MM X 5 M</t>
  </si>
  <si>
    <t>INEL - INSTALAÇÃO ELÉTRICA/ELETRIFICAÇÃO E ILUMINAÇÃO EXTERNA</t>
  </si>
  <si>
    <t xml:space="preserve"> 91926 </t>
  </si>
  <si>
    <t>CABO DE COBRE FLEXÍVEL ISOLADO, 2,5 MM², ANTI-CHAMA 450/750 V, PARA CIRCUITOS TERMINAIS - FORNECIMENTO E INSTALAÇÃO. AF_12/2015</t>
  </si>
  <si>
    <t>INHI - INSTALAÇÕES HIDROS SANITÁRIAS</t>
  </si>
  <si>
    <t>PINT - PINTURAS</t>
  </si>
  <si>
    <t>REVE - REVESTIMENTO E TRATAMENTO DE SUPERFÍCIES</t>
  </si>
  <si>
    <t>Serviços</t>
  </si>
  <si>
    <t>ASTU - ASSENTAMENTO DE TUBOS E PECAS</t>
  </si>
  <si>
    <t>SERT - SERVIÇOS TÉCNICOS</t>
  </si>
  <si>
    <t xml:space="preserve"> 90777 </t>
  </si>
  <si>
    <t>ENGENHEIRO CIVIL DE OBRA JUNIOR COM ENCARGOS COMPLEMENTARES</t>
  </si>
  <si>
    <t>Equipamento</t>
  </si>
  <si>
    <t xml:space="preserve"> 88238 </t>
  </si>
  <si>
    <t>AJUDANTE DE ARMADOR COM ENCARGOS COMPLEMENTARES</t>
  </si>
  <si>
    <t xml:space="preserve"> 88245 </t>
  </si>
  <si>
    <t>ARMADOR COM ENCARGOS COMPLEMENTARES</t>
  </si>
  <si>
    <t xml:space="preserve"> 00043132 </t>
  </si>
  <si>
    <t>ARAME RECOZIDO 16 BWG, D = 1,65 MM (0,016 KG/M) OU 18 BWG, D = 1,25 MM (0,01 KG/M)</t>
  </si>
  <si>
    <t xml:space="preserve"> 00039017 </t>
  </si>
  <si>
    <t>ESPACADOR / DISTANCIADOR CIRCULAR COM ENTRADA LATERAL, EM PLASTICO, PARA VERGALHAO *4,2 A 12,5* MM, COBRIMENTO 20 MM</t>
  </si>
  <si>
    <t xml:space="preserve"> 10551 </t>
  </si>
  <si>
    <t>Encargos Complementares - Carpinteiro</t>
  </si>
  <si>
    <t xml:space="preserve"> 00001213 </t>
  </si>
  <si>
    <t>CARPINTEIRO DE FORMAS</t>
  </si>
  <si>
    <t>Concreto Simples</t>
  </si>
  <si>
    <t xml:space="preserve"> 128 </t>
  </si>
  <si>
    <t>Lançamento de concreto usinado, bombeado, em peças armadas da superestrutura, inclusive colocação, adensamento e acabamento</t>
  </si>
  <si>
    <t xml:space="preserve"> 10550 </t>
  </si>
  <si>
    <t>Encargos Complementares - Pedreiro</t>
  </si>
  <si>
    <t xml:space="preserve"> 00004750 </t>
  </si>
  <si>
    <t>PAVI - PAVIMENTAÇÃO</t>
  </si>
  <si>
    <t xml:space="preserve"> 91277 </t>
  </si>
  <si>
    <t>PLACA VIBRATÓRIA REVERSÍVEL COM MOTOR 4 TEMPOS A GASOLINA, FORÇA CENTRÍFUGA DE 25 KN (2500 KGF), POTÊNCIA 5,5 CV - CHP DIURNO. AF_08/2015</t>
  </si>
  <si>
    <t xml:space="preserve"> 91278 </t>
  </si>
  <si>
    <t>PLACA VIBRATÓRIA REVERSÍVEL COM MOTOR 4 TEMPOS A GASOLINA, FORÇA CENTRÍFUGA DE 25 KN (2500 KGF), POTÊNCIA 5,5 CV - CHI DIURNO. AF_08/2015</t>
  </si>
  <si>
    <t xml:space="preserve"> 91283 </t>
  </si>
  <si>
    <t>CORTADORA DE PISO COM MOTOR 4 TEMPOS A GASOLINA, POTÊNCIA DE 13 HP, COM DISCO DE CORTE DIAMANTADO SEGMENTADO PARA CONCRETO, DIÂMETRO DE 350 MM, FURO DE 1" (14 X 1") - CHP DIURNO. AF_08/2015</t>
  </si>
  <si>
    <t xml:space="preserve"> 91285 </t>
  </si>
  <si>
    <t>CORTADORA DE PISO COM MOTOR 4 TEMPOS A GASOLINA, POTÊNCIA DE 13 HP, COM DISCO DE CORTE DIAMANTADO SEGMENTADO PARA CONCRETO, DIÂMETRO DE 350 MM, FURO DE 1" (14 X 1") - CHI DIURNO. AF_08/2015</t>
  </si>
  <si>
    <t xml:space="preserve"> 88260 </t>
  </si>
  <si>
    <t>CALCETEIRO COM ENCARGOS COMPLEMENTARES</t>
  </si>
  <si>
    <t xml:space="preserve"> 00000370 </t>
  </si>
  <si>
    <t>AREIA MEDIA - POSTO JAZIDA/FORNECEDOR (RETIRADO NA JAZIDA, SEM TRANSPORTE)</t>
  </si>
  <si>
    <t xml:space="preserve"> 00004741 </t>
  </si>
  <si>
    <t>PO DE PEDRA (POSTO PEDREIRA/FORNECEDOR, SEM FRETE)</t>
  </si>
  <si>
    <t>Paisagismo</t>
  </si>
  <si>
    <t xml:space="preserve"> 140 </t>
  </si>
  <si>
    <t>Adubo orgânico bovino, cacau ou similar</t>
  </si>
  <si>
    <t xml:space="preserve"> 2208 </t>
  </si>
  <si>
    <t>Terra vegetal</t>
  </si>
  <si>
    <t>URBA - URBANIZAÇÃO</t>
  </si>
  <si>
    <t xml:space="preserve"> 88441 </t>
  </si>
  <si>
    <t>JARDINEIRO COM ENCARGOS COMPLEMENTARES</t>
  </si>
  <si>
    <t xml:space="preserve"> 00003324 </t>
  </si>
  <si>
    <t>GRAMA BATATAIS EM PLACAS, SEM PLANTIO</t>
  </si>
  <si>
    <t>CENTO</t>
  </si>
  <si>
    <t xml:space="preserve"> 88243 </t>
  </si>
  <si>
    <t>AJUDANTE ESPECIALIZADO COM ENCARGOS COMPLEMENTARES</t>
  </si>
  <si>
    <t xml:space="preserve"> 88310 </t>
  </si>
  <si>
    <t>PINTOR COM ENCARGOS COMPLEMENTARES</t>
  </si>
  <si>
    <t xml:space="preserve"> 00006085 </t>
  </si>
  <si>
    <t>Complementos</t>
  </si>
  <si>
    <t xml:space="preserve"> 9385 </t>
  </si>
  <si>
    <t>Calha em chapa de aluminio, desenvolvimento 85cm</t>
  </si>
  <si>
    <t xml:space="preserve"> 88248 </t>
  </si>
  <si>
    <t>AUXILIAR DE ENCANADOR OU BOMBEIRO HIDRÁULICO COM ENCARGOS COMPLEMENTARES</t>
  </si>
  <si>
    <t xml:space="preserve"> 88267 </t>
  </si>
  <si>
    <t>ENCANADOR OU BOMBEIRO HIDRÁULICO COM ENCARGOS COMPLEMENTARES</t>
  </si>
  <si>
    <t xml:space="preserve"> 87316 </t>
  </si>
  <si>
    <t>ARGAMASSA TRAÇO 1:4 (EM VOLUME DE CIMENTO E AREIA GROSSA ÚMIDA) PARA CHAPISCO CONVENCIONAL, PREPARO MECÂNICO COM BETONEIRA 400 L. AF_08/2019</t>
  </si>
  <si>
    <t xml:space="preserve"> 100475 </t>
  </si>
  <si>
    <t>ARGAMASSA TRAÇO 1:3 (EM VOLUME DE CIMENTO E AREIA MÉDIA ÚMIDA) COM ADIÇÃO DE IMPERMEABILIZANTE, PREPARO MECÂNICO COM BETONEIRA 400 L. AF_08/2019</t>
  </si>
  <si>
    <t xml:space="preserve"> 00020078 </t>
  </si>
  <si>
    <t>PASTA LUBRIFICANTE PARA TUBOS E CONEXOES COM JUNTA ELASTICA (USO EM PVC, ACO, POLIETILENO E OUTROS) ( DE *400* G)</t>
  </si>
  <si>
    <t>l</t>
  </si>
  <si>
    <t>Alvenarias de Pedra e Concretos para Fundações</t>
  </si>
  <si>
    <t/>
  </si>
  <si>
    <t xml:space="preserve"> 88247 </t>
  </si>
  <si>
    <t>AUXILIAR DE ELETRICISTA COM ENCARGOS COMPLEMENTARES</t>
  </si>
  <si>
    <t xml:space="preserve"> 00002685 </t>
  </si>
  <si>
    <t>ELETRODUTO DE PVC RIGIDO ROSCAVEL DE 1 ", SEM LUVA</t>
  </si>
  <si>
    <t>Valor  Unit</t>
  </si>
  <si>
    <t>Peso Acumulado (%)</t>
  </si>
  <si>
    <t>COMPOSIÇÕES ANALITICAS</t>
  </si>
  <si>
    <t>CURVA ABC</t>
  </si>
  <si>
    <t>Orçamento Sintético</t>
  </si>
  <si>
    <t xml:space="preserve"> 1.2 </t>
  </si>
  <si>
    <t xml:space="preserve"> 07/2022 </t>
  </si>
  <si>
    <t>TAXA DE ART - CREA/CAU</t>
  </si>
  <si>
    <t xml:space="preserve"> 1.3 </t>
  </si>
  <si>
    <t xml:space="preserve"> 97064 </t>
  </si>
  <si>
    <t>MONTAGEM E DESMONTAGEM DE ANDAIME TUBULAR TIPO TORRE (EXCLUSIVE ANDAIME E LIMPEZA). AF_11/2017</t>
  </si>
  <si>
    <t>ADMNISTRAÇÃO LOCAL</t>
  </si>
  <si>
    <t xml:space="preserve"> 681 </t>
  </si>
  <si>
    <t>SERVIÇOS DA  COBERTURA</t>
  </si>
  <si>
    <t xml:space="preserve"> 43 </t>
  </si>
  <si>
    <t>Retirada de calha</t>
  </si>
  <si>
    <t xml:space="preserve"> 3145 </t>
  </si>
  <si>
    <t>Remoção e reassentamento de telha trapezoidal em alumínio</t>
  </si>
  <si>
    <t xml:space="preserve"> 3.4 </t>
  </si>
  <si>
    <t xml:space="preserve"> 98557 </t>
  </si>
  <si>
    <t>IMPERMEABILIZAÇÃO DE SUPERFÍCIE COM EMULSÃO ASFÁLTICA, 2 DEMÃOS AF_06/2018</t>
  </si>
  <si>
    <t xml:space="preserve"> 3.5 </t>
  </si>
  <si>
    <t xml:space="preserve"> 89584 </t>
  </si>
  <si>
    <t>JOELHO 90 GRAUS, PVC, SERIE R, ÁGUA PLUVIAL, DN 100 MM, JUNTA ELÁSTICA, FORNECIDO E INSTALADO EM CONDUTORES VERTICAIS DE ÁGUAS PLUVIAIS. AF_12/2014</t>
  </si>
  <si>
    <t xml:space="preserve"> 96116 </t>
  </si>
  <si>
    <t>FORRO EM RÉGUAS DE PVC, FRISADO, PARA AMBIENTES COMERCIAIS, INCLUSIVE ESTRUTURA DE FIXAÇÃO. AF_05/2017_P</t>
  </si>
  <si>
    <t xml:space="preserve"> 3240 </t>
  </si>
  <si>
    <t>Demolição de piso de alta resistência</t>
  </si>
  <si>
    <t xml:space="preserve"> 72136 </t>
  </si>
  <si>
    <t>PISO INDUSTRIAL DE ALTA RESISTENCIA, ESPESSURA 8MM, INCLUSO JUNTAS DE DILATACAO PLASTICAS E POLIMENTO MECANIZADO</t>
  </si>
  <si>
    <t xml:space="preserve"> 5.3 </t>
  </si>
  <si>
    <t xml:space="preserve"> 5.4 </t>
  </si>
  <si>
    <t>PLANTIO DE GRAMA BATATAIS EM PLACAS. AF_05/2018</t>
  </si>
  <si>
    <t xml:space="preserve"> 5.5 </t>
  </si>
  <si>
    <t xml:space="preserve"> 85375 </t>
  </si>
  <si>
    <t>REMOCAO DE BLOKRET COM EMPILHAMENTO</t>
  </si>
  <si>
    <t xml:space="preserve"> 5.6 </t>
  </si>
  <si>
    <t xml:space="preserve"> 83694 </t>
  </si>
  <si>
    <t>RECOMPOSICAO DE PAVIMENTACAO TIPO BLOKRET SOBRE COLCHAO DE AREIA COM REAPROVEITAMENTO DE MATERIAL</t>
  </si>
  <si>
    <t xml:space="preserve"> 5.7 </t>
  </si>
  <si>
    <t xml:space="preserve"> 92395 </t>
  </si>
  <si>
    <t>EXECUÇÃO DE PAVIMENTO EM PISO INTERTRAVADO, COM BLOCO SEXTAVADO DE 25 X 25 CM, ESPESSURA 10 CM. AF_12/2015</t>
  </si>
  <si>
    <t xml:space="preserve"> 102491 </t>
  </si>
  <si>
    <t>PINTURA DE PISO COM TINTA ACRÍLICA, APLICAÇÃO MANUAL, 2 DEMÃOS, INCLUSO FUNDO PREPARADOR. AF_05/2021</t>
  </si>
  <si>
    <t>CAIXA DAGUA</t>
  </si>
  <si>
    <t xml:space="preserve"> AUTOCX </t>
  </si>
  <si>
    <t>AUTOMAÇÃO DA CAIXA DAGUA-CONTROLADOR COM INDICADOR DE NÍVEL DIGITAL+ALARME SONORO+DISPLAY+PROCESSADOR+SENSOR SONAR  (c/ eletroduto e fiação)</t>
  </si>
  <si>
    <t xml:space="preserve"> 6.2 </t>
  </si>
  <si>
    <t xml:space="preserve"> 4918 </t>
  </si>
  <si>
    <t>Preparo de substrato por escarificação manual (corte de concreto) até 3,0cm de profundidade</t>
  </si>
  <si>
    <t xml:space="preserve"> 6.3 </t>
  </si>
  <si>
    <t xml:space="preserve"> 90281 </t>
  </si>
  <si>
    <t>GRAUTE FGK=30 MPA; TRAÇO 1:0,02:0,9:1,2 (EM MASSA SECA DE CIMENTO/ CAL/ AREIA GROSSA/ BRITA 0) - PREPARO MECÂNICO COM BETONEIRA 400 L. AF_09/2021</t>
  </si>
  <si>
    <t xml:space="preserve"> 6.4 </t>
  </si>
  <si>
    <t xml:space="preserve"> 91594 </t>
  </si>
  <si>
    <t>ARMAÇÃO DO SISTEMA DE PAREDES DE CONCRETO, EXECUTADA EM PAREDES DE EDIFICAÇÕES TÉRREAS OU DE MÚLTIPLOS PAVIMENTOS, TELA Q-92. AF_06/2019</t>
  </si>
  <si>
    <t xml:space="preserve"> 6.5 </t>
  </si>
  <si>
    <t xml:space="preserve"> 98546 </t>
  </si>
  <si>
    <t>IMPERMEABILIZAÇÃO DE SUPERFÍCIE COM MANTA ASFÁLTICA, UMA CAMADA, INCLUSIVE APLICAÇÃO DE PRIMER ASFÁLTICO, E=3MM. AF_06/2018</t>
  </si>
  <si>
    <t xml:space="preserve"> 6.6 </t>
  </si>
  <si>
    <t xml:space="preserve"> 11849 </t>
  </si>
  <si>
    <t>INSTALAÇÕES ELETRICA</t>
  </si>
  <si>
    <t xml:space="preserve"> lum300 </t>
  </si>
  <si>
    <t>Luminária Super Led Pétala  Led Para Poste de Rua - Preta / Rodovia / Praça 300w Branco Frio (Chip Tecnológico)</t>
  </si>
  <si>
    <t xml:space="preserve"> 336 </t>
  </si>
  <si>
    <t>Poste em aço carbono, para iluminação pública, cônico, contínuo, reto, h=8.00m, d=148mm (base) e d=60mm (topo)ref.1008/B, incl base concreto</t>
  </si>
  <si>
    <t xml:space="preserve"> 91868 </t>
  </si>
  <si>
    <t>ELETRODUTO RÍGIDO ROSCÁVEL, PVC, DN 32 MM (1"), PARA CIRCUITOS TERMINAIS, INSTALADO EM LAJE - FORNECIMENTO E INSTALAÇÃO. AF_12/2015</t>
  </si>
  <si>
    <t>LIMPEZA</t>
  </si>
  <si>
    <t>RETIRADA DE CALHA</t>
  </si>
  <si>
    <t>REMOÇÃO E REASSENTAMENTO DE TELHA TRAPEZOIDAL EM ALUMÍNIO</t>
  </si>
  <si>
    <t>DEMOLIÇÃO DE PISO DE ALTA RESISTÊNCIA</t>
  </si>
  <si>
    <t>AUTOMAÇÃO DA CAIXA DAGUA-CONTROLADOR COM INDICADOR DE NÍVEL DIGITAL+ALARME SONORO+DISPLAY+PROCESSADOR+SENSOR SONAR  (C/ ELETRODUTO E FIAÇÃO)</t>
  </si>
  <si>
    <t>PREPARO DE SUBSTRATO POR ESCARIFICAÇÃO MANUAL (CORTE DE CONCRETO) ATÉ 3,0CM DE PROFUNDIDADE</t>
  </si>
  <si>
    <t>LUMINÁRIA SUPER LED PÉTALA  LED PARA POSTE DE RUA - PRETA / RODOVIA / PRAÇA 300W BRANCO FRIO (CHIP TECNOLÓGICO)</t>
  </si>
  <si>
    <t>POSTE EM AÇO CARBONO, PARA ILUMINAÇÃO PÚBLICA, CÔNICO, CONTÍNUO, RETO, H=8.00M, D=148MM (BASE) E D=60MM (TOPO)REF.1008/B, INCL BASE CONCRETO</t>
  </si>
  <si>
    <t>SENAI-SERVIÇO NACIONAL DE APRENDIZAGEM INDUSTRIAL</t>
  </si>
  <si>
    <t>MELHORIAS INTERNAS E REPAROS NA COBERTURA DO SENAI ROSÁRIO</t>
  </si>
  <si>
    <t>CONCRETO MAGRO PARA LASTRO, TRAÇO 1:4,5:4,5 (EM MASSA SECA DE CIMENTO/ AREIA MÉDIA/ BRITA 1) - PREPARO MECÂNICO COM BETONEIRA 400 L. AF_05/2021</t>
  </si>
  <si>
    <t xml:space="preserve"> 88255 </t>
  </si>
  <si>
    <t>AUXILIAR TÉCNICO DE ENGENHARIA COM ENCARGOS COMPLEMENTARES</t>
  </si>
  <si>
    <t xml:space="preserve"> 100251 </t>
  </si>
  <si>
    <t>TRANSPORTE HORIZONTAL MANUAL, DE TUBO DE AÇO CARBONO LEVE OU MÉDIO, PRETO OU GALVANIZADO, COM DIÂMETRO MAIOR QUE 32 MM E MENOR OU IGUAL A 65 MM (UNIDADE: MXKM). AF_07/2019</t>
  </si>
  <si>
    <t>MXKM</t>
  </si>
  <si>
    <t xml:space="preserve"> 88278 </t>
  </si>
  <si>
    <t>MONTADOR DE ESTRUTURA METÁLICA COM ENCARGOS COMPLEMENTARES</t>
  </si>
  <si>
    <t xml:space="preserve"> 00004083 </t>
  </si>
  <si>
    <t>ENCARREGADO GERAL DE OBRAS</t>
  </si>
  <si>
    <t>IMPE - IMPERMEABILIZAÇÕES E PROTEÇÕES DIVERSAS</t>
  </si>
  <si>
    <t xml:space="preserve"> 88270 </t>
  </si>
  <si>
    <t>IMPERMEABILIZADOR COM ENCARGOS COMPLEMENTARES</t>
  </si>
  <si>
    <t xml:space="preserve"> 00000626 </t>
  </si>
  <si>
    <t>MANTA LIQUIDA DE BASE ASFALTICA MODIFICADA COM A ADICAO DE ELASTOMEROS DILUIDOS EM SOLVENTE ORGANICO, APLICACAO A FRIO (MEMBRANA IMPERMEABILIZANTE ASFASTICA)</t>
  </si>
  <si>
    <t xml:space="preserve"> 00000299 </t>
  </si>
  <si>
    <t>ANEL BORRACHA, DN 100 MM, PARA TUBO SERIE REFORCADA ESGOTO PREDIAL</t>
  </si>
  <si>
    <t xml:space="preserve"> 00020157 </t>
  </si>
  <si>
    <t>JOELHO, PVC SERIE R, 90 GRAUS, DN 100 MM, PARA ESGOTO OU AGUAS PLUVIAIS PREDIAIS</t>
  </si>
  <si>
    <t xml:space="preserve"> 00043131 </t>
  </si>
  <si>
    <t>ARAME GALVANIZADO 6 BWG, D = 5,16 MM (0,157 KG/M), OU 8 BWG, D = 4,19 MM (0,101 KG/M), OU 10 BWG, D = 3,40 MM (0,0713 KG/M)</t>
  </si>
  <si>
    <t xml:space="preserve"> 00036238 </t>
  </si>
  <si>
    <t>FORRO DE PVC, FRISADO, BRANCO, REGUA DE 20 CM, ESPESSURA DE 8 MM A 10 MM E COMPRIMENTO 6 M (SEM COLOCACAO)</t>
  </si>
  <si>
    <t xml:space="preserve"> 00040552 </t>
  </si>
  <si>
    <t>PARAFUSO, AUTO ATARRACHANTE, CABECA CHATA, FENDA SIMPLES, 1/4 (6,35 MM) X 25 MM</t>
  </si>
  <si>
    <t xml:space="preserve"> 00039443 </t>
  </si>
  <si>
    <t>PARAFUSO DRY WALL, EM ACO ZINCADO, CABECA LENTILHA E PONTA BROCA (LB), LARGURA 4,2 MM, COMPRIMENTO 13 MM</t>
  </si>
  <si>
    <t xml:space="preserve"> 00039430 </t>
  </si>
  <si>
    <t>PENDURAL OU PRESILHA REGULADORA, EM ACO GALVANIZADO, COM CORPO, MOLA E REBITE, PARA PERFIL TIPO CANALETA DE ESTRUTURA EM FORROS DRYWALL</t>
  </si>
  <si>
    <t xml:space="preserve"> 00040547 </t>
  </si>
  <si>
    <t>PARAFUSO ZINCADO, AUTOBROCANTE, FLANGEADO, 4,2 MM X 19 MM</t>
  </si>
  <si>
    <t xml:space="preserve"> 00039427 </t>
  </si>
  <si>
    <t>PERFIL CANALETA, FORMATO C, EM ACO ZINCADO, PARA ESTRUTURA FORRO DRYWALL, E = 0,5 MM, *46 X 18* (L X H), COMPRIMENTO 3 M</t>
  </si>
  <si>
    <t>PEDREIRO (HORISTA)</t>
  </si>
  <si>
    <t xml:space="preserve"> 95276 </t>
  </si>
  <si>
    <t>POLIDORA DE PISO (POLITRIZ), PESO DE 100KG, DIÂMETRO 450 MM, MOTOR ELÉTRICO, POTÊNCIA 4 HP - CHP DIURNO. AF_09/2016</t>
  </si>
  <si>
    <t xml:space="preserve"> 00004824 </t>
  </si>
  <si>
    <t>GRANILHA/ GRANA/ PEDRISCO OU AGREGADO EM MARMORE/ GRANITO/ QUARTZO E CALCARIO, PRETO, CINZA, PALHA OU BRANCO</t>
  </si>
  <si>
    <t xml:space="preserve"> 00003671 </t>
  </si>
  <si>
    <t>JUNTA PLASTICA DE DILATACAO PARA PISOS, COR CINZA, 17 X 3 MM (ALTURA X ESPESSURA)</t>
  </si>
  <si>
    <t xml:space="preserve"> 00007353 </t>
  </si>
  <si>
    <t>RESINA ACRILICA PREMIUM BASE AGUA - COR BRANCA</t>
  </si>
  <si>
    <t xml:space="preserve"> 00000366 </t>
  </si>
  <si>
    <t>AREIA FINA - POSTO JAZIDA/FORNECEDOR (RETIRADO NA JAZIDA, SEM TRANSPORTE)</t>
  </si>
  <si>
    <t xml:space="preserve"> 00000679 </t>
  </si>
  <si>
    <t>BLOQUETE/PISO INTERTRAVADO DE CONCRETO - MODELO SEXTAVADO / HEXAGONAL, 25 CM X 25 CM, E = 10 CM, RESISTENCIA DE 35 MPA (NBR 9781), COR NATURAL</t>
  </si>
  <si>
    <t xml:space="preserve"> 00012815 </t>
  </si>
  <si>
    <t>FITA CREPE ROLO DE 25 MM X 50 M</t>
  </si>
  <si>
    <t>SELADOR ACRILICO OPACO PREMIUM INTERIOR/EXTERIOR</t>
  </si>
  <si>
    <t xml:space="preserve"> 00007348 </t>
  </si>
  <si>
    <t>TINTA ACRILICA PREMIUM PARA PISO</t>
  </si>
  <si>
    <t xml:space="preserve"> 280008 </t>
  </si>
  <si>
    <t xml:space="preserve"> 280014 </t>
  </si>
  <si>
    <t xml:space="preserve"> E00308 </t>
  </si>
  <si>
    <t>Automático de nivel inf./superior</t>
  </si>
  <si>
    <t xml:space="preserve"> E00012 </t>
  </si>
  <si>
    <t>Eletroduto PVC Rígido de 1/2"</t>
  </si>
  <si>
    <t xml:space="preserve"> AUTCX </t>
  </si>
  <si>
    <t>CONTROLADOR COM INDICADOR DE NÍVEL DIGITAL +BLUETOOTH +ALARME SONORO(SENSOR SONAR,DISPLAY+PROCESSADOR+Bluetooth para comunicação com celular ou tablet’s +Micro relé interno para acionamento do comando da bomba de recalque</t>
  </si>
  <si>
    <t>Reparo, Proteção e Reforço de Estrutura de Concreto Armado</t>
  </si>
  <si>
    <t xml:space="preserve"> 1651 </t>
  </si>
  <si>
    <t>Óculos branco proteção</t>
  </si>
  <si>
    <t>pr</t>
  </si>
  <si>
    <t xml:space="preserve"> 4720 </t>
  </si>
  <si>
    <t>Ponteiro de aço</t>
  </si>
  <si>
    <t xml:space="preserve"> 4727 </t>
  </si>
  <si>
    <t>Luva de proteção de latex</t>
  </si>
  <si>
    <t>par</t>
  </si>
  <si>
    <t xml:space="preserve"> 4729 </t>
  </si>
  <si>
    <t>Marreta 1 kg com cabo</t>
  </si>
  <si>
    <t xml:space="preserve"> 4728 </t>
  </si>
  <si>
    <t>Talhadeira chata 10" Talhadeira chara 10"</t>
  </si>
  <si>
    <t xml:space="preserve"> 88831 </t>
  </si>
  <si>
    <t>BETONEIRA CAPACIDADE NOMINAL DE 400 L, CAPACIDADE DE MISTURA 280 L, MOTOR ELÉTRICO TRIFÁSICO POTÊNCIA DE 2 CV, SEM CARREGADOR - CHI DIURNO. AF_10/2014</t>
  </si>
  <si>
    <t xml:space="preserve"> 88830 </t>
  </si>
  <si>
    <t>BETONEIRA CAPACIDADE NOMINAL DE 400 L, CAPACIDADE DE MISTURA 280 L, MOTOR ELÉTRICO TRIFÁSICO POTÊNCIA DE 2 CV, SEM CARREGADOR - CHP DIURNO. AF_10/2014</t>
  </si>
  <si>
    <t xml:space="preserve"> 88377 </t>
  </si>
  <si>
    <t>OPERADOR DE BETONEIRA ESTACIONÁRIA/MISTURADOR COM ENCARGOS COMPLEMENTARES</t>
  </si>
  <si>
    <t xml:space="preserve"> 00001106 </t>
  </si>
  <si>
    <t>CAL HIDRATADA CH-I PARA ARGAMASSAS</t>
  </si>
  <si>
    <t xml:space="preserve"> 00004720 </t>
  </si>
  <si>
    <t>PEDRA BRITADA N. 0, OU PEDRISCO (4,8 A 9,5 MM) POSTO PEDREIRA/FORNECEDOR, SEM FRETE</t>
  </si>
  <si>
    <t xml:space="preserve"> 00021141 </t>
  </si>
  <si>
    <t>TELA DE ACO SOLDADA NERVURADA, CA-60, Q-92, (1,48 KG/M2), DIAMETRO DO FIO = 4,2 MM, LARGURA = 2,45 X 60 M DE COMPRIMENTO, ESPACAMENTO DA MALHA = 15  X 15 CM</t>
  </si>
  <si>
    <t xml:space="preserve"> 00004226 </t>
  </si>
  <si>
    <t>GAS DE COZINHA - GLP</t>
  </si>
  <si>
    <t xml:space="preserve"> 00004014 </t>
  </si>
  <si>
    <t>MANTA ASFALTICA ELASTOMERICA EM POLIESTER 3 MM, TIPO III, CLASSE B, ACABAMENTO PP (NBR 9952)</t>
  </si>
  <si>
    <t xml:space="preserve"> 00000511 </t>
  </si>
  <si>
    <t>PRIMER PARA MANTA ASFALTICA A BASE DE ASFALTO MODIFICADO DILUIDO EM SOLVENTE, APLICACAO A FRIO</t>
  </si>
  <si>
    <t>Pintura em Estrutura Metálica</t>
  </si>
  <si>
    <t xml:space="preserve"> 10553 </t>
  </si>
  <si>
    <t>Encargos Complementares - Pintor</t>
  </si>
  <si>
    <t xml:space="preserve"> 1891 </t>
  </si>
  <si>
    <t>Primer epóxi zinco</t>
  </si>
  <si>
    <t xml:space="preserve"> 00005330 </t>
  </si>
  <si>
    <t>DILUENTE EPOXI</t>
  </si>
  <si>
    <t xml:space="preserve"> 00004783 </t>
  </si>
  <si>
    <t>PINTOR (HORISTA)</t>
  </si>
  <si>
    <t xml:space="preserve"> 6716 </t>
  </si>
  <si>
    <t>Luminária Super Led Pétala Led Para Poste de Rua - Preta / Rodovia / Praça 300w Branco Frio (Chip Tecnológico)</t>
  </si>
  <si>
    <t>Entrada em Baixa Tensão</t>
  </si>
  <si>
    <t xml:space="preserve"> 95 </t>
  </si>
  <si>
    <t>Concreto simples fabricado na obra, fck=13,5 mpa, lançado e adensado</t>
  </si>
  <si>
    <t xml:space="preserve"> 1873 </t>
  </si>
  <si>
    <t>Poste em aço carbono, para iluminação pública, cônico, contínuo, reto, h=8.00m, d=148mm (base) e d=60mm (topo)ref.1008/B</t>
  </si>
  <si>
    <t xml:space="preserve"> 2455 </t>
  </si>
  <si>
    <t>Aluguel de caminhão guindauto 3,0 t ( m. benz - 1215 c/48- 143,0 hp</t>
  </si>
  <si>
    <t xml:space="preserve"> 00001014 </t>
  </si>
  <si>
    <t>CABO DE COBRE, FLEXIVEL, CLASSE 4 OU 5, ISOLACAO EM PVC/A, ANTICHAMA BWF-B, 1 CONDUTOR, 450/750 V, SECAO NOMINAL 2,5 MM2</t>
  </si>
  <si>
    <t xml:space="preserve"> 101619 </t>
  </si>
  <si>
    <t>PREPARO DE FUNDO DE VALA COM LARGURA MENOR QUE 1,5 M, COM CAMADA DE BRITA, LANÇAMENTO MANUAL. AF_08/2020</t>
  </si>
  <si>
    <t xml:space="preserve"> 1.4 </t>
  </si>
  <si>
    <t xml:space="preserve"> 73847/002 </t>
  </si>
  <si>
    <t>ALUGUEL CONTAINER/ESCRIT/WC C/1 VASO/1 LAV/1 MIC/4 CHUV LARG          =2,20M COMPR=6,20M ALT=2,50M CHAPA ACO NERV TRAPEZ FORROC/            ISOL TERMO-ACUST CHASSIS REFORC PISO COMPENS NAVAL INCL INST          ELETR/HIDRO-SANIT EXCL TRANSP/CARGA/DESCARGA</t>
  </si>
  <si>
    <t xml:space="preserve"> 00010420 </t>
  </si>
  <si>
    <t>BACIA SANITARIA (VASO) CONVENCIONAL, DE LOUCA BRANCA, SIFAO APARENTE, SAIDA VERTICAL (SEM ASSENTO)</t>
  </si>
  <si>
    <t xml:space="preserve"> 00007608 </t>
  </si>
  <si>
    <t>DUCHA / CHUVEIRO PLASTICO SIMPLES, 5 '', BRANCO, PARA ACOPLAR EM HASTE 1/2 ", AGUA FRIA</t>
  </si>
  <si>
    <t xml:space="preserve"> 00010425 </t>
  </si>
  <si>
    <t>LAVATORIO DE LOUCA BRANCA, SUSPENSO (SEM COLUNA), DIMENSOES *40 X 30* CM</t>
  </si>
  <si>
    <t xml:space="preserve"> 00010775 </t>
  </si>
  <si>
    <t>LOCACAO DE CONTAINER 2,30 X 6,00 M, ALT. 2,50 M, COM 1 SANITARIO, PARA ESCRITORIO, COMPLETO, SEM DIVISORIAS INTERNAS (NAO INCLUI MOBILIZACAO/DESMOBILIZACAO)</t>
  </si>
  <si>
    <t xml:space="preserve"> 00010432 </t>
  </si>
  <si>
    <t>MICTORIO INDICUDUAL, SIFONADO, LOUCA BRANCA, SEM COMPLEMENTOS</t>
  </si>
  <si>
    <t>Pintura de proteção e/ou acabamento sobre superfícies metálicas com aplicação de 02 demãos de primer epoxi rico em zinco, e = 35 micra - R1(postes metalicos)</t>
  </si>
  <si>
    <t>PINTURA DE PROTEÇÃO E/OU ACABAMENTO SOBRE SUPERFÍCIES METÁLICAS COM APLICAÇÃO DE 02 DEMÃOS DE PRIMER EPOXI RICO EM ZINCO, E = 35 MICRA - R1(POSTES METALICOS)</t>
  </si>
  <si>
    <t xml:space="preserve"> 7.2 </t>
  </si>
  <si>
    <t xml:space="preserve"> 7.3 </t>
  </si>
  <si>
    <t xml:space="preserve"> 7.4 </t>
  </si>
  <si>
    <t xml:space="preserve"> 7.5 </t>
  </si>
  <si>
    <t xml:space="preserve"> 7.6 </t>
  </si>
  <si>
    <t xml:space="preserve"> 97886 </t>
  </si>
  <si>
    <t>CAIXA ENTERRADA ELÉTRICA RETANGULAR, EM ALVENARIA COM TIJOLOS CERÂMICOS MACIÇOS, FUNDO COM BRITA, DIMENSÕES INTERNAS: 0,3X0,3X0,3 M. AF_12/2020</t>
  </si>
  <si>
    <t xml:space="preserve"> 26 </t>
  </si>
  <si>
    <t>COLETA E CARGA MANUAIS DE ENTULHO</t>
  </si>
  <si>
    <t>DATA REFERÊNCIA TÉCNICA: AGOSTO/2022</t>
  </si>
  <si>
    <t>Coleta e carga manuais de entulho</t>
  </si>
  <si>
    <t xml:space="preserve"> 97734 </t>
  </si>
  <si>
    <t>PEÇA RETANGULAR PRÉ-MOLDADA, VOLUME DE CONCRETO DE 10 A 30 LITROS, TAXA DE AÇO APROXIMADA DE 30KG/M³. AF_01/2018</t>
  </si>
  <si>
    <t xml:space="preserve"> 00007258 </t>
  </si>
  <si>
    <t>TIJOLO CERAMICO MACICO COMUM *5 X 10 X 20* CM (L X A X C)</t>
  </si>
  <si>
    <t>MATRIZ DE RISCOS</t>
  </si>
  <si>
    <t>RISCO</t>
  </si>
  <si>
    <t>DEFINIÇÃO</t>
  </si>
  <si>
    <t>ALOCAÇÃO</t>
  </si>
  <si>
    <t>MITIGAÇÃO</t>
  </si>
  <si>
    <t>RISCOS DE ENGENHARIA</t>
  </si>
  <si>
    <t>Contingências de Execução</t>
  </si>
  <si>
    <t>1.1.1</t>
  </si>
  <si>
    <t>Nível de qualificação da mão-de-obra</t>
  </si>
  <si>
    <t>Risco de perda de produtividade em função da baixa qualificação da mão-de-obra ou da alta complexidade dos serviços.</t>
  </si>
  <si>
    <t>Contratada</t>
  </si>
  <si>
    <t>1 - Apontar no Edital de licitação e fixar cláusulas contratuais que obriguem a CONTRATADA  a empregar a mão-de-obra com qualificação adequada para a execução de cada serviço, a fim de evitar desvios de função que possam gerar processos trabalhistas, devendo ser designados os profissionais previstos em cada composição de custo unitário. Devendo extenderem-se essas obrigações às SUBCONTRATADAS.
2 - Apontar no Edital de licitação e fixar cláusula contratual que obrigue a CONTRATADA a oferecer treinamento de pessoal relativo aos serviços de caráter específico ou que demandem uniformidade ou padronização (como assentamento de cerâmicas, aplicação de pinturas, entre outros), devendo constar no cronograma fornecido pela CONTRATADA, as datas de realização de tais treinamentos, com vistas a evitar possíveis atrasos ou inconformidades na execução dos serviços. Devendo extenderem-se essas obrigações às SUBCONTRATADAS.</t>
  </si>
  <si>
    <t>1.1.2</t>
  </si>
  <si>
    <t>Consumo de materiais</t>
  </si>
  <si>
    <t>Risco de consumo de material superior aos previstos nas composições de custos unitários.</t>
  </si>
  <si>
    <t xml:space="preserve">1 - Apontar no Edital a obrigatoriedade de que as propostas contemplem todas as perdas, sobras, quebras de unidades e outros, nas composições de custos unitários das licitantes, não sendo, em hipótese alguma, considerados como ensejo para repactuação devido a custos adicionais na medição;
</t>
  </si>
  <si>
    <t>1.1.3</t>
  </si>
  <si>
    <t>Qualidade de materiais</t>
  </si>
  <si>
    <t>Risco de aplicação de materiais com qualidade inferior à desejada ou que não atendam aos requisitos mínimos estabelecidos pela normativa brasileira ou internacional comparada.</t>
  </si>
  <si>
    <t>1 - Apontar no Projeto Básico as especificações técnicas para cada serviço;
2 - Fixar cláusula contratual que obrigue a CONTRATADA a submeter ao julgamento da FISCALIZAÇÃO (mediante laudos, ensaios ou certificados) a conformidade dos materiais pretendidos com antecedência, respeitados os prazos de atendimento indicados pelos fornecedores, devendo ser obedecidos os prazos fixados no cronograma da obra.</t>
  </si>
  <si>
    <t>Contingências no Canteiro</t>
  </si>
  <si>
    <t>1.2.1</t>
  </si>
  <si>
    <t>Acesso de veículos pesados</t>
  </si>
  <si>
    <t>Risco de quebras na continuidade do fornecimento de materiais ou da impossibilidade de ingresso de guidastes ou caminhões betoneira, por conta de dificuldades de acesso de veículos pesados.</t>
  </si>
  <si>
    <t>Contratada e Seguradora</t>
  </si>
  <si>
    <t>1 - Fixar tópico no Projeto Básico e no Edital de licitação que descreva de forma precisa as dimensões dos acessos e os riscos de acidentes de trânsito.
2 - Fixar cláusula contratual que obrigue a CONTRATADA a respeitar os horários fixados pela FISCALIZAÇÃO, para entrega de material na obra e entrada de veículos pesados em geral.</t>
  </si>
  <si>
    <t>1.2.2</t>
  </si>
  <si>
    <t>Espaços para produção/fabricação/transformação de insumos.</t>
  </si>
  <si>
    <t>Risco de interferências no funcionamento normal da unidade, bem como de poluição sonora e do ar em locais sensíveis a elas.</t>
  </si>
  <si>
    <t>1 - A COENG deverá fornecer, no ato de assinatura da Autorização de Serviço, croqui básico de disposição das áreas destinadas à produção, armazenagem, entre outras que compõem a organização geral do canteiro de obra.</t>
  </si>
  <si>
    <t>1.2.3</t>
  </si>
  <si>
    <t>Água e esgoto provisórios</t>
  </si>
  <si>
    <t>Risco de quebra na continuidade dos serviços devido à falta de água.</t>
  </si>
  <si>
    <t>1 - Fixar tópico no Edital de licitação que informe as licitantes quanto à necessidade de fornecer por suas próprias expensas, toda a água destinada à produção e consumo humano, não podendo a CONTRATADA contar com fornecimento por parte da unidade.
2 - Fixar tópico no Edital de licitação que obrigue a CONTRATADA a interligar instalações de esgoto do canteiro de obra em ponto de destinação a ser determinado pela FISCALIZAÇÃO no ato de assinatura da Autorização de Serviço.</t>
  </si>
  <si>
    <t>Interferências na vizinhança</t>
  </si>
  <si>
    <t>Risco de ocorrência de incidentes ou condições de longa duração que causem danos ao patrimônio ou quaisquer outros riscos financeiros decorrentes das atividades desenvolvidas dentro e nas imediações do canteiro de obra.</t>
  </si>
  <si>
    <t>1 - Fixar cláusula contratual que obrigue a CONTRATADA a reparar quaisquer danos ou prejuízos financeiros (imputados às edificações, aparelhos públicos circunvizinhos e qualquer bem móvel ou imóvel) que sejam consequência da atuação direta ou indireta da CONTRATADA na execução da obra;
2 - Relacionar tópico no Edital de licatação e fixar cláusula contratual que obrigue a CONTRATADA a obter autorização do órgão de regulação de trânsito competente, quando da necessidade de execução de trabalhos que venham a requerer ocupação de parte ou totalidade de faixa da via pública, devendo, essas operações serem, também, submetidas à avaliação prévia da FISCALIZAÇÃO.</t>
  </si>
  <si>
    <t>Descontinuidades no trabalho</t>
  </si>
  <si>
    <t>1.2.2.1</t>
  </si>
  <si>
    <t>Acidentes de trabalho</t>
  </si>
  <si>
    <t>Risco de paralização e perda de confiabilidade da instituição provenientes de acidentes de trabalho.</t>
  </si>
  <si>
    <t>1 - Fixar no Edital de licitação item que obrigue a CONTRATADA a elaborar programas de prevenção de situações de risco de trabalho (PPRA, PCMSO, PCMAT) e submetê-los à apreciação da FISCALIZAÇÃO em até 10 (dez) dias corridos após a assinatura da Autorização de Serviço;
2 - Fixar cláusula contratual que obrigue a CONTRATADA a implementar os referidos programas nos promeiros 30 dias de obra.</t>
  </si>
  <si>
    <t>1.2.2.2</t>
  </si>
  <si>
    <t>Embargos legais</t>
  </si>
  <si>
    <t>Risco de embargos provenientes de sanções órgãos de regulação trabalhistas, do CREA, de órgãos de regulação do meio ambiente entre outros.</t>
  </si>
  <si>
    <t>Contratada e Administração</t>
  </si>
  <si>
    <t>1 - Fixar no Edital de licitação item que obrigue a CONTRATADA a obter todas as licenças e autorizações, referentes à execução da obra, antes do início das atividades.</t>
  </si>
  <si>
    <t>Falhas operacionais</t>
  </si>
  <si>
    <t>1.2.3.1</t>
  </si>
  <si>
    <t>Incorreta aplicação de materiais</t>
  </si>
  <si>
    <t>Risco de falha executiva proveniente da má aplicação de materiais, de acabamento ou não, que possam vir a afetar o desempenho de parte ou de toda a edificação, tanto no aspecto funcional como no estético.</t>
  </si>
  <si>
    <t>1 - Apontar no Edital de licitação e fixar cláusulas contratuais que obriguem a CONTRATADA  a empregar a mão-de-obra com qualificação adequada para a execução de cada serviço, a fim de evitar desvios de função que possam gerar processos trabalhistas, devendo ser designados os profissionais previstos em cada composição de custo unitário.
2 - Apontar no Edital de licitação e fixar cláusula contratual que obrigue a CONTRATADA a oferecer treinamento de pessoal relativo aos serviços de caráter específico ou que demandem uniformidade ou padronização (como assentamento de cerâmicas, aplicação de pinturas, entre outros), devendo constar no cronograma fornecido pela CONTRATADA, as datas de realização de tais treinamentos, com vistas a evitar possíveis atrasos ou inconformidades na execução dos serviços.</t>
  </si>
  <si>
    <t>Contingências de Produção</t>
  </si>
  <si>
    <t>1.3.1</t>
  </si>
  <si>
    <t>Inadequação da CONTRATADA ao Plano de Ataque.</t>
  </si>
  <si>
    <t>Risco de incapacidade financeira e/ou gerencial da contratada para obedecer ao plano de ataque.</t>
  </si>
  <si>
    <t>1 - Elaborar - mediante contribuição de membros da unidade vizinha, da FISCALIZAÇÃO, de projetos e da CONTRATADA - plano de ataque que atenda às demandas operacionais da referida unidade, contemplando a maior produtividade possível;
2 - Fixar item no Edital de licitação que obrigue a CONTRATADA a apresentar Histograma de mão-de-obra e equipamentos juntamente ao cronograma da obra, no início da execução do contrato, devendo este documento ser apreciado pela FISCALIZAÇÃO e reformulado até que se adeque ao prazo de execução da obra. Deverá ser fixada cláusula contratual que obrigue a CONTRATADA a alocar os recursos conforme Histograma aprovado;
3 - Fixar cláusula contratual que obrigue a CONTRATADA a obedecer o mais fielmente possível o plano de ataque traçado no início da obra, sendo cabíveis as devidas penalizações pertinentes.
4 - Fixar cláusula contratual que detalhe os processos de recebimento provisório e recebimento definitivo de obras, submetendo à responsabilidade da CONTRATADA o seu devido cumprimento.</t>
  </si>
  <si>
    <t>RISCOS NORMAIS DE PROJETOS DE ENGENHARIA</t>
  </si>
  <si>
    <t>Projeto de Arquitetura</t>
  </si>
  <si>
    <t>2.1.1</t>
  </si>
  <si>
    <t>Detalhamentos arquitetônicos</t>
  </si>
  <si>
    <t>Risco de consumo de material superior aos previstos nas composições de custos unitários, em decorrência de paginações específicas ou detalhes estéticos que possam aumentar o desperdício de material ou o tempo de execução.</t>
  </si>
  <si>
    <t>Compartilhada</t>
  </si>
  <si>
    <t>1 - Apontar no Edital a obrigatoriedade de que as propostas contemplem todas as perdas, sobras, quebras de unidades e outros, nas composições de custos unitários das licitantes, não sendo, em hipótese alguma, considerados como ensejo para repactuação devido a custos adicionais na medição;</t>
  </si>
  <si>
    <t>RISCOS DE ERROS DE PROJETOS DE ENGENHARIA</t>
  </si>
  <si>
    <t>Risco orçamentários</t>
  </si>
  <si>
    <t>1 - Relacionar em tópico do projeto básico e prever também em cláusula contratual a obrigação da contratada em elaborar por suas expensas exclusivas, detalhamentos executivos adicionais que não constem no rol de documentos juntados ao edital.
2 - Anexar obrigatoriamente ao projeto básico, todas as pranchas arquitetônicas e de engenharia.
3 - Relacionar em tópico do projeto básico e prever também em cláusula contratual a obrigação da contratada em visitar o local da obra e atestar total ciência de todos os procedimentos, técnicas e equipamentos necessários para a execução total da obra pretendida, devendo as licitantes executarem todos os levantamentos necessários ao desenvolvimento da obra de modo a não incorrer em omissões, que não poderão ser alegadas em favor de eventuais pretenções de acréscimos de preços.
4 - Prever cláusula contratual de garantia de revisão de equilíbrio econômico-financeiro do projeto.</t>
  </si>
  <si>
    <t>3.1.1</t>
  </si>
  <si>
    <t>Omissão de serviços</t>
  </si>
  <si>
    <t>Risco da não inclusão de serviços - principais ou intermediários - essenciais para a construção do objeto.</t>
  </si>
  <si>
    <t>Administração</t>
  </si>
  <si>
    <t>3.1.2</t>
  </si>
  <si>
    <t>Quantitativos insuficientes</t>
  </si>
  <si>
    <t>Risco de erros no levantamento de quantitativos, com quantidades inferiores às necessárias para a construção do objeto.</t>
  </si>
  <si>
    <t>Risco em especificações de projetos</t>
  </si>
  <si>
    <t>3.2.1</t>
  </si>
  <si>
    <t>Especificações incompletas</t>
  </si>
  <si>
    <t>Risco de ocorrência de especificações que não comtemplem todos os insumos/serviços necessários para a construção do objeto conforme concebido.</t>
  </si>
  <si>
    <t>3.2.2</t>
  </si>
  <si>
    <t>Especificações impróprias ou insuficientes</t>
  </si>
  <si>
    <t>Risco de ocorrência de especificações que não atendam aos requisitos de desempenho/eficácia desejado para a obra.</t>
  </si>
  <si>
    <t>Não previsão de interferências</t>
  </si>
  <si>
    <t>3.3.1</t>
  </si>
  <si>
    <t>Redes elétricas</t>
  </si>
  <si>
    <t>Risco da não previsão de necessidade de deslocamento de postes, desligamento total ou parcial da unidade (decorrente de manejo para alimentação de novos quadros ou grupos geradores).</t>
  </si>
  <si>
    <t>3.3.2</t>
  </si>
  <si>
    <t>Redes de dutos subterrâneos</t>
  </si>
  <si>
    <t>Risco de encontrar tubulações (obsoletas ou não) que gerem riscos estruturais, interferências construtivas com novas instalações ou necessidade de reparos de vazamentos.</t>
  </si>
  <si>
    <t>3.3.3</t>
  </si>
  <si>
    <t>Árvores</t>
  </si>
  <si>
    <t>Risco de interferência de árvores ou vegetação nativa, com necessidade de supressão mediante licença.</t>
  </si>
  <si>
    <t>Entulho e raízes</t>
  </si>
  <si>
    <t>Risco de ocorrência de depósitos subterrâneos pontuais (não previstos em sondagens) de lixo, entulho ou resíduo vegetal (raízes e tocos) que possam causar danos estruturais.</t>
  </si>
  <si>
    <t>RISCOS ASSOCIADOS A FATOS DA ADMINISTRAÇÃO</t>
  </si>
  <si>
    <t>Não entrega de instalações existentes</t>
  </si>
  <si>
    <t>4.1.1</t>
  </si>
  <si>
    <t>Impossibilidade de fornecimento.</t>
  </si>
  <si>
    <t>Risco de incapacidade, das instalações existentes no terreno, para fornecer água e/ou energia elétrica.</t>
  </si>
  <si>
    <t xml:space="preserve">1 - Fixar tópico no Edital de licitação que informe as licitantes quanto à necessidade de fornecer por suas próprias expensas, toda a água destinada à produção, consumo humano e ao atendimento ao canteiro de obra, não podendo contar com fornecimento por parte da unidade.
2 - Prever no orçamento da obra, serviço que contemple o fornecimento de instalações provisórias de energia elétrica, em conformidade com as normas das concessionárias e cujo consumo deverá ser custeado pela CONTRATADA.
</t>
  </si>
  <si>
    <t>RISCOS ASSOCIADOS À ALEA EXTRAORDINÁRIA (EXTRACONTRATUAL)</t>
  </si>
  <si>
    <t>Fenômenos Naturais (imprevisíveis)</t>
  </si>
  <si>
    <t>5.1.1</t>
  </si>
  <si>
    <t>Período de chuvas prolongado</t>
  </si>
  <si>
    <t>Risco de prolongamento do período de chuvas torrenciais no Estado do Maranhão com consequências catastróficas.</t>
  </si>
  <si>
    <t>1 - O Cronograma da obra e o plano de ataque deverão considerar os cenários de ocorrência de período de chuva prolongado, devendo ser traçado um plano de ação que antecipe as contingências necessárias em casos de atrasos provocados por paralizações em dias de chuva;
2 - O Cronograma e o Plano de Ataque deverão ainda programar a execução de atividades sensíveis a impactos severos ou a riscos de acidentes, para períodos com menores probabilidades de ocorrência de chuvas torrenciais, conforme dados pluviométricos da região.</t>
  </si>
  <si>
    <t>Choque externo de mercado</t>
  </si>
  <si>
    <t>5.2.1</t>
  </si>
  <si>
    <t>Inflação</t>
  </si>
  <si>
    <t>Risco de variação abrupta e imprevisível na taxa de inflação.</t>
  </si>
  <si>
    <t>1 - Prever claúsula contratual de reequilíbrio econômico-financeiro, que requeira a comprovação de tais variações através de notas fiscais de compra de materias efetivamente aplicados na obra em execução, para que seja feita uma análise que englobe o contrato como um todo, devendo ser atestada uma variação de preços muito acima do previsto pelos órgãos de regulação financeira nacionais.</t>
  </si>
  <si>
    <t>5.2.2</t>
  </si>
  <si>
    <t>Choque de mercado</t>
  </si>
  <si>
    <t>Risco de variação abrupta e imprevista de preços em decorrência de desabastecimento ou existência de empreendimentos de grande vulto que desvirtuem os preços locais.</t>
  </si>
  <si>
    <t>Alterações tributárias</t>
  </si>
  <si>
    <t>5.3.1</t>
  </si>
  <si>
    <t>Alíquotas trabalhistas</t>
  </si>
  <si>
    <t>Risco de variações em encargos e tributos incidentes sobre a  folha de pagamentos (INSS, FGTS e outros Encargos Sociais).</t>
  </si>
  <si>
    <t>1 - Prever claúsula contratual de reequilíbrio econômico-financeiro.</t>
  </si>
  <si>
    <t>5.3.2</t>
  </si>
  <si>
    <t>Alíquotas sobre faturamento</t>
  </si>
  <si>
    <t>Risco de variações nos tributos com incidência sobre o faturamento bruto ou parcela fixa dele (PIS, COFINS, ISS, CPRB, etc.).</t>
  </si>
  <si>
    <t>5.3.3</t>
  </si>
  <si>
    <t>Alíquotas sobre lucro comercial</t>
  </si>
  <si>
    <t>Risco de variações nos tributos com incidência sobre o lucro (IRPJ, CSLL, etc.).</t>
  </si>
  <si>
    <t>5.3.4</t>
  </si>
  <si>
    <t>Alíquotas sobre materiais</t>
  </si>
  <si>
    <t>Risco de variações nos tributos com incidência sobre os materiais. (Ex: ICMS)</t>
  </si>
  <si>
    <t>BDI Padrão - 25,00%</t>
  </si>
  <si>
    <t>Cronograma Físico e Financeiro</t>
  </si>
  <si>
    <t>Total Por Etapa</t>
  </si>
  <si>
    <t>15 DIAS</t>
  </si>
  <si>
    <t>30 DIAS</t>
  </si>
  <si>
    <t>45 DIAS</t>
  </si>
  <si>
    <t>60 DIAS</t>
  </si>
  <si>
    <t xml:space="preserve"> 1 </t>
  </si>
  <si>
    <t>SERVIÇOS INICIAIS</t>
  </si>
  <si>
    <t>100,00%
21.101,87</t>
  </si>
  <si>
    <t>100,00%
10.558,10</t>
  </si>
  <si>
    <t>50,00%
5.279,05</t>
  </si>
  <si>
    <t>100,00%
103.525,15</t>
  </si>
  <si>
    <t>20,00%
20.705,03</t>
  </si>
  <si>
    <t>30,00%
31.057,55</t>
  </si>
  <si>
    <t>100,00%
57.969,97</t>
  </si>
  <si>
    <t>20,00%
11.593,99</t>
  </si>
  <si>
    <t>80,00%
46.375,98</t>
  </si>
  <si>
    <t>100,00%
46.441,00</t>
  </si>
  <si>
    <t>10,00%
4.644,10</t>
  </si>
  <si>
    <t>30,00%
13.932,30</t>
  </si>
  <si>
    <t>100,00%
12.568,38</t>
  </si>
  <si>
    <t>5,00%
628,42</t>
  </si>
  <si>
    <t>30,00%
3.770,51</t>
  </si>
  <si>
    <t>40,00%
5.027,35</t>
  </si>
  <si>
    <t>25,00%
3.142,10</t>
  </si>
  <si>
    <t>100,00%
29.414,38</t>
  </si>
  <si>
    <t>50,00%
14.707,19</t>
  </si>
  <si>
    <t>100,00%
2.228,40</t>
  </si>
  <si>
    <t>Porcentagem</t>
  </si>
  <si>
    <t>Custo</t>
  </si>
  <si>
    <t>Porcentagem Acumulado</t>
  </si>
  <si>
    <t>Custo Acumulado</t>
  </si>
  <si>
    <t>Sistemas, elementos, componentes e instalações</t>
  </si>
  <si>
    <t>Prazos de garantias recomendados</t>
  </si>
  <si>
    <t>1 ano</t>
  </si>
  <si>
    <t>2 anos</t>
  </si>
  <si>
    <t>3 anos</t>
  </si>
  <si>
    <t>5 anos</t>
  </si>
  <si>
    <t>Sistema de proteção contra descargas atmosféricas, sistemas de combate a incêndio, pressurização das escadas, iluminação de emergência, sistema de segurança patrimonial.</t>
  </si>
  <si>
    <t>Instalação. Equipamentos.</t>
  </si>
  <si>
    <t>Instalações elétricas - tomadas, interruptores, disjuntores, fios, cabos, eletrodutos, caixas e quadros.</t>
  </si>
  <si>
    <t>Equipamentos.</t>
  </si>
  <si>
    <t>Instalação.</t>
  </si>
  <si>
    <t>Instalações hidráulicas - colunas de água fria, colunas de água quente, tubos de queda de esgoto. Instalações de gás - colunas de gás.</t>
  </si>
  <si>
    <t>Integridade e estanqueidade.</t>
  </si>
  <si>
    <t>Instalações hidráulicas e gás coletores - Coletores, ramais, louças, caixas de descarga, bancadas, metais sanitários, sifões, ligações flexíveis, válvulas, registros, ralos e tanques.</t>
  </si>
  <si>
    <t>Impermeabilização.</t>
  </si>
  <si>
    <t>Estanqueidade.</t>
  </si>
  <si>
    <t>Esquadrias de aço.</t>
  </si>
  <si>
    <t>Fixação e oxidação.</t>
  </si>
  <si>
    <t>Fechaduras e ferragens em geral.</t>
  </si>
  <si>
    <t>Funcionamento. Acabamento.</t>
  </si>
  <si>
    <t>Revestimentos de paredes, pisos e tetos internos e externos em argamassa, gesso liso, componentes de geso para drywall.</t>
  </si>
  <si>
    <t>Fissuras.</t>
  </si>
  <si>
    <t>Estanqueidade de fachadas e pisos em áreas molhadas.</t>
  </si>
  <si>
    <t>Má aderência do revestimento e dos componentes do sistema.</t>
  </si>
  <si>
    <t>Piso cimentado, acabado em concreto e contrapiso.</t>
  </si>
  <si>
    <t>Destacamentos, fissuras e desgaste escessivo.</t>
  </si>
  <si>
    <t>Estanqueidade de pisos em áreas molhadas.</t>
  </si>
  <si>
    <t>Revestimentos especiais (fórmica, plásticos, têxteis, pisos elevados, materiais compostos de alumínio).</t>
  </si>
  <si>
    <t>Aderência.</t>
  </si>
  <si>
    <t>Forros de gesso.</t>
  </si>
  <si>
    <t>Fissuras por acomodação dos elementos estruturais e de vedação.</t>
  </si>
  <si>
    <t>Pintura/verniz (interno/externo).</t>
  </si>
  <si>
    <t>Empolamento, descascamento, esfarelamento, alteração de cor ou deterioração de acabamento.</t>
  </si>
  <si>
    <t>Selantes, componentes de juntas e rejuntamentos.</t>
  </si>
  <si>
    <t>Vidros.</t>
  </si>
  <si>
    <t>Fixação.</t>
  </si>
  <si>
    <t>NOTA: Recomenda-se que quaisquer falhas perceptíveis visualmente, tais como riscos, lascas, trincas em vidros, etc., sejam explicitadas no termo de entrega. Os prazos afixados começam a ser contabilizados à partir da entrega definitiva da obra.</t>
  </si>
  <si>
    <t>TABELA DE PRAZOS DE GARANTIA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</si>
</sst>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 #,##0.00_-;\-&quot;R$&quot;\ * #,##0.00_-;_-&quot;R$&quot;\ * &quot;-&quot;??_-;_-@_-"/>
    <numFmt numFmtId="43" formatCode="_-* #,##0.00_-;\-* #,##0.00_-;_-* &quot;-&quot;??_-;_-@_-"/>
    <numFmt numFmtId="164" formatCode="#,##0.00\ %"/>
    <numFmt numFmtId="165" formatCode="_(* #,##0.00_);_(* \(#,##0.00\);_(* &quot;-&quot;??_);_(@_)"/>
    <numFmt numFmtId="166" formatCode="_(&quot;R$ &quot;* #,##0.00_);_(&quot;R$ &quot;* \(#,##0.00\);_(&quot;R$ &quot;* &quot;-&quot;??_);_(@_)"/>
    <numFmt numFmtId="167" formatCode="#,##0.0000000"/>
  </numFmts>
  <fonts count="48" x14ac:knownFonts="1">
    <font>
      <sz val="11"/>
      <name val="Arial"/>
      <family val="1"/>
    </font>
    <font>
      <sz val="11"/>
      <color theme="1"/>
      <name val="Calibri"/>
      <family val="2"/>
      <scheme val="minor"/>
    </font>
    <font>
      <b/>
      <sz val="11"/>
      <name val="Arial"/>
      <family val="1"/>
    </font>
    <font>
      <b/>
      <sz val="10"/>
      <name val="Arial"/>
      <family val="1"/>
    </font>
    <font>
      <sz val="10"/>
      <color rgb="FF000000"/>
      <name val="Arial"/>
      <family val="1"/>
    </font>
    <font>
      <sz val="10"/>
      <name val="Arial"/>
      <family val="1"/>
    </font>
    <font>
      <sz val="11"/>
      <name val="Arial"/>
      <family val="1"/>
    </font>
    <font>
      <b/>
      <sz val="11"/>
      <color theme="1"/>
      <name val="Calibri"/>
      <family val="2"/>
      <scheme val="minor"/>
    </font>
    <font>
      <sz val="10"/>
      <name val="Arial"/>
      <family val="2"/>
    </font>
    <font>
      <b/>
      <sz val="12"/>
      <name val="Arial"/>
      <family val="2"/>
    </font>
    <font>
      <sz val="11"/>
      <name val="Arial"/>
      <family val="2"/>
    </font>
    <font>
      <sz val="12"/>
      <name val="Arial"/>
      <family val="2"/>
    </font>
    <font>
      <sz val="8"/>
      <name val="Arial Black"/>
      <family val="2"/>
    </font>
    <font>
      <b/>
      <sz val="11.5"/>
      <name val="Arial"/>
      <family val="2"/>
    </font>
    <font>
      <b/>
      <sz val="12"/>
      <color theme="1"/>
      <name val="Calibri"/>
      <family val="2"/>
      <scheme val="minor"/>
    </font>
    <font>
      <b/>
      <sz val="10"/>
      <name val="Arial Black"/>
      <family val="2"/>
    </font>
    <font>
      <b/>
      <sz val="12"/>
      <name val="Arial Narrow"/>
      <family val="2"/>
    </font>
    <font>
      <sz val="10"/>
      <name val="Arial Black"/>
      <family val="2"/>
    </font>
    <font>
      <sz val="12"/>
      <color theme="1"/>
      <name val="Calibri"/>
      <family val="2"/>
      <scheme val="minor"/>
    </font>
    <font>
      <b/>
      <sz val="11"/>
      <color theme="0"/>
      <name val="Arial"/>
      <family val="2"/>
    </font>
    <font>
      <b/>
      <sz val="9"/>
      <name val="Arial Narrow"/>
      <family val="2"/>
    </font>
    <font>
      <sz val="10"/>
      <name val="Arial Narrow"/>
      <family val="2"/>
    </font>
    <font>
      <b/>
      <sz val="10"/>
      <name val="Arial Narrow"/>
      <family val="2"/>
    </font>
    <font>
      <b/>
      <strike/>
      <sz val="10"/>
      <name val="Arial Narrow"/>
      <family val="2"/>
    </font>
    <font>
      <b/>
      <sz val="12"/>
      <color theme="0"/>
      <name val="Arial Narrow"/>
      <family val="2"/>
    </font>
    <font>
      <b/>
      <sz val="10"/>
      <name val="Arial"/>
      <family val="2"/>
    </font>
    <font>
      <b/>
      <sz val="10"/>
      <color indexed="8"/>
      <name val="Arial"/>
      <family val="2"/>
    </font>
    <font>
      <sz val="10"/>
      <color indexed="8"/>
      <name val="Arial"/>
      <family val="2"/>
    </font>
    <font>
      <sz val="11"/>
      <name val="Calibri"/>
      <family val="2"/>
      <scheme val="minor"/>
    </font>
    <font>
      <sz val="12"/>
      <name val="Calibri"/>
      <family val="2"/>
      <scheme val="minor"/>
    </font>
    <font>
      <b/>
      <sz val="12"/>
      <name val="Arial"/>
      <family val="1"/>
    </font>
    <font>
      <sz val="12"/>
      <name val="Arial Black"/>
      <family val="2"/>
    </font>
    <font>
      <sz val="14"/>
      <name val="Arial"/>
      <family val="1"/>
    </font>
    <font>
      <b/>
      <sz val="14"/>
      <name val="Arial"/>
      <family val="2"/>
    </font>
    <font>
      <sz val="14"/>
      <name val="Arial"/>
      <family val="2"/>
    </font>
    <font>
      <sz val="14"/>
      <name val="Arial Black"/>
      <family val="2"/>
    </font>
    <font>
      <b/>
      <sz val="14"/>
      <color theme="1"/>
      <name val="Calibri"/>
      <family val="2"/>
      <scheme val="minor"/>
    </font>
    <font>
      <b/>
      <sz val="14"/>
      <name val="Arial Black"/>
      <family val="2"/>
    </font>
    <font>
      <b/>
      <sz val="14"/>
      <name val="Arial Narrow"/>
      <family val="2"/>
    </font>
    <font>
      <b/>
      <sz val="14"/>
      <name val="Arial"/>
      <family val="1"/>
    </font>
    <font>
      <b/>
      <sz val="14"/>
      <color rgb="FF000000"/>
      <name val="Arial"/>
      <family val="1"/>
    </font>
    <font>
      <sz val="14"/>
      <color rgb="FF000000"/>
      <name val="Arial"/>
      <family val="1"/>
    </font>
    <font>
      <b/>
      <sz val="11"/>
      <color theme="0"/>
      <name val="Calibri"/>
      <family val="2"/>
      <scheme val="minor"/>
    </font>
    <font>
      <b/>
      <u/>
      <sz val="14"/>
      <color theme="1"/>
      <name val="Calibri"/>
      <family val="2"/>
      <scheme val="minor"/>
    </font>
    <font>
      <b/>
      <sz val="10"/>
      <color rgb="FF000000"/>
      <name val="Arial"/>
      <family val="1"/>
    </font>
    <font>
      <sz val="12"/>
      <name val="Arial"/>
      <family val="1"/>
    </font>
    <font>
      <b/>
      <sz val="11"/>
      <color theme="1"/>
      <name val="Calibri"/>
      <family val="2"/>
    </font>
    <font>
      <sz val="11"/>
      <color theme="1"/>
      <name val="Calibri"/>
      <family val="2"/>
    </font>
  </fonts>
  <fills count="8">
    <fill>
      <patternFill patternType="none"/>
    </fill>
    <fill>
      <patternFill patternType="gray125"/>
    </fill>
    <fill>
      <patternFill patternType="solid">
        <fgColor rgb="FFFFFFFF"/>
      </patternFill>
    </fill>
    <fill>
      <patternFill patternType="solid">
        <fgColor theme="0"/>
        <bgColor indexed="64"/>
      </patternFill>
    </fill>
    <fill>
      <patternFill patternType="solid">
        <fgColor rgb="FFFFFFFF"/>
        <bgColor rgb="FF000000"/>
      </patternFill>
    </fill>
    <fill>
      <patternFill patternType="solid">
        <fgColor theme="1" tint="0.249977111117893"/>
        <bgColor indexed="64"/>
      </patternFill>
    </fill>
    <fill>
      <patternFill patternType="solid">
        <fgColor theme="0" tint="-0.14999847407452621"/>
        <bgColor indexed="64"/>
      </patternFill>
    </fill>
    <fill>
      <patternFill patternType="solid">
        <fgColor theme="4"/>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rgb="FFFF5500"/>
      </bottom>
      <diagonal/>
    </border>
    <border>
      <left style="thin">
        <color rgb="FFCCCCCC"/>
      </left>
      <right style="thin">
        <color rgb="FFCCCCCC"/>
      </right>
      <top style="thin">
        <color rgb="FFCCCCCC"/>
      </top>
      <bottom style="thin">
        <color rgb="FFCCCCCC"/>
      </bottom>
      <diagonal/>
    </border>
    <border>
      <left/>
      <right style="thin">
        <color rgb="FFCCCCCC"/>
      </right>
      <top style="thin">
        <color rgb="FFCCCCCC"/>
      </top>
      <bottom style="thin">
        <color rgb="FFCCCCCC"/>
      </bottom>
      <diagonal/>
    </border>
    <border>
      <left/>
      <right style="thin">
        <color rgb="FFCCCCCC"/>
      </right>
      <top style="thin">
        <color rgb="FFCCCCCC"/>
      </top>
      <bottom/>
      <diagonal/>
    </border>
    <border>
      <left style="thin">
        <color rgb="FFCCCCCC"/>
      </left>
      <right style="thin">
        <color rgb="FFCCCCCC"/>
      </right>
      <top style="thin">
        <color rgb="FFCCCCCC"/>
      </top>
      <bottom/>
      <diagonal/>
    </border>
  </borders>
  <cellStyleXfs count="6">
    <xf numFmtId="0" fontId="0" fillId="0" borderId="0"/>
    <xf numFmtId="44" fontId="6" fillId="0" borderId="0" applyFont="0" applyFill="0" applyBorder="0" applyAlignment="0" applyProtection="0"/>
    <xf numFmtId="0" fontId="8" fillId="0" borderId="0"/>
    <xf numFmtId="0" fontId="1" fillId="0" borderId="0"/>
    <xf numFmtId="43" fontId="1" fillId="0" borderId="0" applyFont="0" applyFill="0" applyBorder="0" applyAlignment="0" applyProtection="0"/>
    <xf numFmtId="9" fontId="8" fillId="0" borderId="0" applyFont="0" applyFill="0" applyBorder="0" applyAlignment="0" applyProtection="0"/>
  </cellStyleXfs>
  <cellXfs count="280">
    <xf numFmtId="0" fontId="0" fillId="0" borderId="0" xfId="0"/>
    <xf numFmtId="44" fontId="0" fillId="0" borderId="0" xfId="1" applyFont="1"/>
    <xf numFmtId="2" fontId="0" fillId="0" borderId="0" xfId="0" applyNumberFormat="1"/>
    <xf numFmtId="0" fontId="0" fillId="0" borderId="3" xfId="0" applyFill="1" applyBorder="1"/>
    <xf numFmtId="0" fontId="0" fillId="0" borderId="0" xfId="0" applyFill="1" applyBorder="1"/>
    <xf numFmtId="2" fontId="0" fillId="0" borderId="0" xfId="1" applyNumberFormat="1" applyFont="1" applyFill="1" applyBorder="1"/>
    <xf numFmtId="44" fontId="0" fillId="0" borderId="0" xfId="1" applyFont="1" applyFill="1" applyBorder="1"/>
    <xf numFmtId="0" fontId="0" fillId="0" borderId="0" xfId="0" applyFill="1"/>
    <xf numFmtId="49" fontId="0" fillId="0" borderId="0" xfId="0" applyNumberFormat="1" applyFill="1"/>
    <xf numFmtId="0" fontId="9" fillId="0" borderId="0" xfId="2" applyFont="1" applyFill="1" applyBorder="1" applyAlignment="1">
      <alignment vertical="center"/>
    </xf>
    <xf numFmtId="44" fontId="10" fillId="0" borderId="0" xfId="1" applyFont="1" applyFill="1"/>
    <xf numFmtId="0" fontId="8" fillId="0" borderId="0" xfId="0" applyFont="1" applyFill="1"/>
    <xf numFmtId="0" fontId="11" fillId="0" borderId="0" xfId="0" applyFont="1" applyFill="1"/>
    <xf numFmtId="2" fontId="12" fillId="0" borderId="0" xfId="1" applyNumberFormat="1" applyFont="1" applyFill="1" applyAlignment="1">
      <alignment horizontal="center"/>
    </xf>
    <xf numFmtId="44" fontId="0" fillId="0" borderId="0" xfId="1" applyFont="1" applyFill="1"/>
    <xf numFmtId="44" fontId="7" fillId="0" borderId="0" xfId="1" applyFont="1" applyFill="1"/>
    <xf numFmtId="0" fontId="9" fillId="0" borderId="0" xfId="0" applyFont="1" applyFill="1" applyAlignment="1">
      <alignment wrapText="1"/>
    </xf>
    <xf numFmtId="2" fontId="13" fillId="0" borderId="0" xfId="0" applyNumberFormat="1" applyFont="1" applyFill="1" applyAlignment="1">
      <alignment wrapText="1"/>
    </xf>
    <xf numFmtId="44" fontId="13" fillId="0" borderId="0" xfId="1" applyFont="1" applyFill="1" applyAlignment="1">
      <alignment wrapText="1"/>
    </xf>
    <xf numFmtId="0" fontId="7" fillId="0" borderId="0" xfId="0" applyFont="1" applyFill="1"/>
    <xf numFmtId="0" fontId="14" fillId="0" borderId="0" xfId="0" applyFont="1" applyFill="1"/>
    <xf numFmtId="2" fontId="0" fillId="0" borderId="0" xfId="0" applyNumberFormat="1" applyFill="1"/>
    <xf numFmtId="44" fontId="15" fillId="0" borderId="0" xfId="1" applyFont="1" applyFill="1" applyAlignment="1">
      <alignment horizontal="center"/>
    </xf>
    <xf numFmtId="0" fontId="16" fillId="0" borderId="0" xfId="2" applyFont="1" applyFill="1" applyBorder="1" applyAlignment="1">
      <alignment vertical="center"/>
    </xf>
    <xf numFmtId="0" fontId="0" fillId="3" borderId="2" xfId="0" applyFill="1" applyBorder="1"/>
    <xf numFmtId="0" fontId="0" fillId="3" borderId="3" xfId="0" applyFill="1" applyBorder="1"/>
    <xf numFmtId="0" fontId="0" fillId="3" borderId="4" xfId="0" applyFill="1" applyBorder="1"/>
    <xf numFmtId="0" fontId="0" fillId="3" borderId="0" xfId="0" applyFill="1" applyBorder="1"/>
    <xf numFmtId="49" fontId="0" fillId="0" borderId="0" xfId="0" applyNumberFormat="1"/>
    <xf numFmtId="0" fontId="7" fillId="0" borderId="0" xfId="0" applyFont="1"/>
    <xf numFmtId="0" fontId="0" fillId="0" borderId="0" xfId="0" applyAlignment="1">
      <alignment horizontal="right"/>
    </xf>
    <xf numFmtId="0" fontId="12" fillId="0" borderId="0" xfId="0" applyFont="1"/>
    <xf numFmtId="0" fontId="17" fillId="0" borderId="0" xfId="0" applyFont="1"/>
    <xf numFmtId="0" fontId="1" fillId="0" borderId="0" xfId="3"/>
    <xf numFmtId="49" fontId="19" fillId="3" borderId="7" xfId="3" applyNumberFormat="1" applyFont="1" applyFill="1" applyBorder="1" applyAlignment="1">
      <alignment horizontal="center" vertical="center"/>
    </xf>
    <xf numFmtId="49" fontId="19" fillId="3" borderId="0" xfId="3" applyNumberFormat="1" applyFont="1" applyFill="1" applyBorder="1" applyAlignment="1">
      <alignment horizontal="center" vertical="center"/>
    </xf>
    <xf numFmtId="165" fontId="22" fillId="0" borderId="13" xfId="3" applyNumberFormat="1" applyFont="1" applyFill="1" applyBorder="1" applyAlignment="1">
      <alignment horizontal="center" vertical="center" wrapText="1"/>
    </xf>
    <xf numFmtId="0" fontId="22" fillId="0" borderId="1" xfId="3" applyFont="1" applyBorder="1" applyAlignment="1">
      <alignment horizontal="center" vertical="center"/>
    </xf>
    <xf numFmtId="0" fontId="21" fillId="0" borderId="1" xfId="3" applyFont="1" applyFill="1" applyBorder="1" applyAlignment="1">
      <alignment vertical="center"/>
    </xf>
    <xf numFmtId="10" fontId="21" fillId="0" borderId="16" xfId="4" applyNumberFormat="1" applyFont="1" applyBorder="1" applyAlignment="1" applyProtection="1">
      <alignment horizontal="center" vertical="center"/>
      <protection locked="0"/>
    </xf>
    <xf numFmtId="0" fontId="1" fillId="0" borderId="0" xfId="3" applyFill="1"/>
    <xf numFmtId="10" fontId="22" fillId="0" borderId="19" xfId="4" applyNumberFormat="1" applyFont="1" applyBorder="1" applyAlignment="1">
      <alignment horizontal="center" vertical="center"/>
    </xf>
    <xf numFmtId="0" fontId="21" fillId="0" borderId="20" xfId="3" applyFont="1" applyFill="1" applyBorder="1" applyAlignment="1">
      <alignment vertical="center"/>
    </xf>
    <xf numFmtId="10" fontId="21" fillId="0" borderId="22" xfId="4" applyNumberFormat="1" applyFont="1" applyBorder="1" applyAlignment="1" applyProtection="1">
      <alignment horizontal="center" vertical="center"/>
      <protection locked="0"/>
    </xf>
    <xf numFmtId="0" fontId="21" fillId="0" borderId="7" xfId="3" applyFont="1" applyFill="1" applyBorder="1" applyAlignment="1">
      <alignment horizontal="center" vertical="center"/>
    </xf>
    <xf numFmtId="0" fontId="21" fillId="0" borderId="0" xfId="3" applyFont="1" applyFill="1" applyBorder="1" applyAlignment="1">
      <alignment horizontal="center" vertical="center"/>
    </xf>
    <xf numFmtId="0" fontId="21" fillId="0" borderId="7" xfId="3" applyFont="1" applyFill="1" applyBorder="1" applyAlignment="1">
      <alignment horizontal="right" vertical="center"/>
    </xf>
    <xf numFmtId="0" fontId="21" fillId="0" borderId="0" xfId="3" applyFont="1" applyFill="1" applyBorder="1" applyAlignment="1">
      <alignment horizontal="right" vertical="center"/>
    </xf>
    <xf numFmtId="166" fontId="23" fillId="0" borderId="0" xfId="4" applyNumberFormat="1" applyFont="1" applyBorder="1" applyAlignment="1">
      <alignment vertical="center"/>
    </xf>
    <xf numFmtId="0" fontId="16" fillId="0" borderId="7" xfId="3" applyFont="1" applyBorder="1" applyAlignment="1">
      <alignment horizontal="center" vertical="center"/>
    </xf>
    <xf numFmtId="0" fontId="16" fillId="0" borderId="0" xfId="3" applyFont="1" applyBorder="1" applyAlignment="1">
      <alignment horizontal="center" vertical="center"/>
    </xf>
    <xf numFmtId="10" fontId="16" fillId="0" borderId="0" xfId="3" applyNumberFormat="1" applyFont="1" applyFill="1" applyBorder="1" applyAlignment="1">
      <alignment vertical="center"/>
    </xf>
    <xf numFmtId="0" fontId="1" fillId="0" borderId="7" xfId="3" applyBorder="1"/>
    <xf numFmtId="0" fontId="1" fillId="0" borderId="0" xfId="3" applyBorder="1"/>
    <xf numFmtId="44" fontId="16" fillId="0" borderId="0" xfId="1" applyFont="1" applyFill="1" applyBorder="1" applyAlignment="1">
      <alignment vertical="center"/>
    </xf>
    <xf numFmtId="0" fontId="0" fillId="0" borderId="30" xfId="0" applyBorder="1"/>
    <xf numFmtId="0" fontId="0" fillId="0" borderId="31" xfId="0" applyBorder="1"/>
    <xf numFmtId="0" fontId="25" fillId="0" borderId="32" xfId="0" applyFont="1" applyBorder="1"/>
    <xf numFmtId="0" fontId="25" fillId="0" borderId="33" xfId="0" applyFont="1" applyBorder="1"/>
    <xf numFmtId="0" fontId="0" fillId="0" borderId="34" xfId="0" applyBorder="1"/>
    <xf numFmtId="0" fontId="8" fillId="6" borderId="35" xfId="0" applyFont="1" applyFill="1" applyBorder="1"/>
    <xf numFmtId="0" fontId="8" fillId="6" borderId="36" xfId="0" applyFont="1" applyFill="1" applyBorder="1"/>
    <xf numFmtId="0" fontId="26" fillId="6" borderId="37" xfId="0" applyFont="1" applyFill="1" applyBorder="1" applyAlignment="1">
      <alignment horizontal="center"/>
    </xf>
    <xf numFmtId="0" fontId="8" fillId="0" borderId="35" xfId="0" applyFont="1" applyFill="1" applyBorder="1"/>
    <xf numFmtId="10" fontId="8" fillId="0" borderId="37" xfId="5" applyNumberFormat="1" applyFont="1" applyFill="1" applyBorder="1" applyAlignment="1">
      <alignment horizontal="center"/>
    </xf>
    <xf numFmtId="0" fontId="25" fillId="0" borderId="34" xfId="0" applyFont="1" applyBorder="1"/>
    <xf numFmtId="10" fontId="25" fillId="0" borderId="37" xfId="5" applyNumberFormat="1" applyFont="1" applyFill="1" applyBorder="1" applyAlignment="1">
      <alignment horizontal="center"/>
    </xf>
    <xf numFmtId="10" fontId="8" fillId="6" borderId="37" xfId="0" applyNumberFormat="1" applyFont="1" applyFill="1" applyBorder="1" applyAlignment="1">
      <alignment horizontal="center"/>
    </xf>
    <xf numFmtId="10" fontId="8" fillId="0" borderId="37" xfId="0" applyNumberFormat="1" applyFont="1" applyFill="1" applyBorder="1" applyAlignment="1">
      <alignment horizontal="center"/>
    </xf>
    <xf numFmtId="0" fontId="27" fillId="0" borderId="35" xfId="0" applyFont="1" applyFill="1" applyBorder="1"/>
    <xf numFmtId="10" fontId="25" fillId="0" borderId="37" xfId="0" applyNumberFormat="1" applyFont="1" applyFill="1" applyBorder="1" applyAlignment="1">
      <alignment horizontal="center"/>
    </xf>
    <xf numFmtId="0" fontId="27" fillId="0" borderId="35" xfId="0" applyFont="1" applyFill="1" applyBorder="1" applyAlignment="1">
      <alignment wrapText="1"/>
    </xf>
    <xf numFmtId="0" fontId="0" fillId="0" borderId="38" xfId="0" applyBorder="1"/>
    <xf numFmtId="0" fontId="8" fillId="0" borderId="39" xfId="0" applyFont="1" applyFill="1" applyBorder="1"/>
    <xf numFmtId="10" fontId="25" fillId="0" borderId="40" xfId="0" applyNumberFormat="1" applyFont="1" applyFill="1" applyBorder="1" applyAlignment="1">
      <alignment horizontal="center"/>
    </xf>
    <xf numFmtId="0" fontId="2" fillId="0" borderId="1" xfId="0" applyFont="1" applyFill="1" applyBorder="1" applyAlignment="1">
      <alignment horizontal="right" vertical="top" wrapText="1"/>
    </xf>
    <xf numFmtId="0" fontId="2" fillId="0" borderId="1" xfId="0" applyFont="1" applyFill="1" applyBorder="1" applyAlignment="1">
      <alignment horizontal="center" vertical="top" wrapText="1"/>
    </xf>
    <xf numFmtId="0" fontId="4" fillId="0" borderId="1" xfId="0" applyFont="1" applyFill="1" applyBorder="1" applyAlignment="1">
      <alignment horizontal="right" vertical="top" wrapText="1"/>
    </xf>
    <xf numFmtId="0" fontId="4" fillId="0" borderId="1" xfId="0" applyFont="1" applyFill="1" applyBorder="1" applyAlignment="1">
      <alignment horizontal="center" vertical="top" wrapText="1"/>
    </xf>
    <xf numFmtId="0" fontId="5" fillId="0" borderId="1" xfId="0" applyFont="1" applyFill="1" applyBorder="1" applyAlignment="1">
      <alignment horizontal="center" vertical="top" wrapText="1"/>
    </xf>
    <xf numFmtId="44" fontId="2" fillId="0" borderId="1" xfId="1" applyFont="1" applyFill="1" applyBorder="1" applyAlignment="1">
      <alignment horizontal="right" vertical="top" wrapText="1"/>
    </xf>
    <xf numFmtId="44" fontId="4" fillId="0" borderId="1" xfId="1" applyFont="1" applyFill="1" applyBorder="1" applyAlignment="1">
      <alignment horizontal="right" vertical="top" wrapText="1"/>
    </xf>
    <xf numFmtId="2" fontId="2" fillId="0" borderId="1" xfId="0" applyNumberFormat="1" applyFont="1" applyFill="1" applyBorder="1" applyAlignment="1">
      <alignment horizontal="right" vertical="top" wrapText="1"/>
    </xf>
    <xf numFmtId="0" fontId="14" fillId="0" borderId="0" xfId="0" applyFont="1" applyFill="1" applyAlignment="1">
      <alignment vertical="top" wrapText="1"/>
    </xf>
    <xf numFmtId="0" fontId="28" fillId="0" borderId="0" xfId="0" applyFont="1" applyFill="1"/>
    <xf numFmtId="0" fontId="28" fillId="0" borderId="0" xfId="0" applyFont="1" applyFill="1" applyAlignment="1">
      <alignment horizontal="center"/>
    </xf>
    <xf numFmtId="44" fontId="28" fillId="0" borderId="0" xfId="1" applyFont="1" applyFill="1" applyAlignment="1">
      <alignment horizontal="center"/>
    </xf>
    <xf numFmtId="44" fontId="28" fillId="0" borderId="0" xfId="1" applyFont="1" applyFill="1"/>
    <xf numFmtId="0" fontId="2" fillId="0" borderId="0" xfId="0" applyFont="1" applyFill="1" applyAlignment="1">
      <alignment vertical="top" wrapText="1"/>
    </xf>
    <xf numFmtId="0" fontId="29" fillId="0" borderId="0" xfId="0" applyFont="1" applyFill="1"/>
    <xf numFmtId="44" fontId="11" fillId="0" borderId="0" xfId="1" applyFont="1" applyFill="1"/>
    <xf numFmtId="0" fontId="30" fillId="0" borderId="0" xfId="0" applyFont="1" applyFill="1" applyAlignment="1">
      <alignment vertical="top" wrapText="1"/>
    </xf>
    <xf numFmtId="44" fontId="29" fillId="0" borderId="0" xfId="1" applyFont="1" applyFill="1"/>
    <xf numFmtId="44" fontId="14" fillId="0" borderId="0" xfId="1" applyFont="1" applyFill="1"/>
    <xf numFmtId="44" fontId="29" fillId="0" borderId="0" xfId="1" applyFont="1" applyFill="1" applyAlignment="1">
      <alignment horizontal="center"/>
    </xf>
    <xf numFmtId="2" fontId="29" fillId="0" borderId="0" xfId="1" applyNumberFormat="1" applyFont="1" applyFill="1"/>
    <xf numFmtId="0" fontId="31" fillId="0" borderId="0" xfId="0" applyFont="1" applyFill="1" applyAlignment="1">
      <alignment horizontal="center"/>
    </xf>
    <xf numFmtId="2" fontId="29" fillId="0" borderId="0" xfId="0" applyNumberFormat="1" applyFont="1" applyFill="1"/>
    <xf numFmtId="4" fontId="5" fillId="0" borderId="1" xfId="0" applyNumberFormat="1" applyFont="1" applyFill="1" applyBorder="1" applyAlignment="1">
      <alignment horizontal="right" vertical="top" wrapText="1"/>
    </xf>
    <xf numFmtId="0" fontId="4" fillId="0" borderId="1" xfId="0" applyNumberFormat="1" applyFont="1" applyFill="1" applyBorder="1" applyAlignment="1">
      <alignment horizontal="right" vertical="top" wrapText="1"/>
    </xf>
    <xf numFmtId="0" fontId="14" fillId="0" borderId="0" xfId="0" applyFont="1" applyFill="1" applyAlignment="1">
      <alignment vertical="top" wrapText="1"/>
    </xf>
    <xf numFmtId="2" fontId="28" fillId="0" borderId="0" xfId="1" applyNumberFormat="1" applyFont="1" applyFill="1"/>
    <xf numFmtId="2" fontId="28" fillId="0" borderId="0" xfId="0" applyNumberFormat="1" applyFont="1" applyFill="1"/>
    <xf numFmtId="4" fontId="4" fillId="0" borderId="1" xfId="0" applyNumberFormat="1" applyFont="1" applyFill="1" applyBorder="1" applyAlignment="1">
      <alignment horizontal="right" vertical="top" wrapText="1"/>
    </xf>
    <xf numFmtId="167" fontId="4" fillId="0" borderId="1" xfId="0" applyNumberFormat="1" applyFont="1" applyFill="1" applyBorder="1" applyAlignment="1">
      <alignment horizontal="right" vertical="top" wrapText="1"/>
    </xf>
    <xf numFmtId="167" fontId="5" fillId="0" borderId="1" xfId="0" applyNumberFormat="1" applyFont="1" applyFill="1" applyBorder="1" applyAlignment="1">
      <alignment horizontal="right" vertical="top" wrapText="1"/>
    </xf>
    <xf numFmtId="2" fontId="0" fillId="0" borderId="0" xfId="1" applyNumberFormat="1" applyFont="1" applyFill="1"/>
    <xf numFmtId="2" fontId="15" fillId="0" borderId="0" xfId="1" applyNumberFormat="1" applyFont="1" applyFill="1" applyAlignment="1">
      <alignment horizontal="center"/>
    </xf>
    <xf numFmtId="2" fontId="0" fillId="0" borderId="0" xfId="1" applyNumberFormat="1" applyFont="1"/>
    <xf numFmtId="44" fontId="5" fillId="0" borderId="1" xfId="1" applyFont="1" applyFill="1" applyBorder="1" applyAlignment="1">
      <alignment horizontal="center" vertical="top" wrapText="1"/>
    </xf>
    <xf numFmtId="2" fontId="7" fillId="0" borderId="0" xfId="1" applyNumberFormat="1" applyFont="1" applyFill="1"/>
    <xf numFmtId="0" fontId="2" fillId="0" borderId="1" xfId="0" applyFont="1" applyFill="1" applyBorder="1" applyAlignment="1">
      <alignment horizontal="left" vertical="top" wrapText="1"/>
    </xf>
    <xf numFmtId="0" fontId="32" fillId="0" borderId="2" xfId="0" applyFont="1" applyFill="1" applyBorder="1"/>
    <xf numFmtId="0" fontId="32" fillId="0" borderId="3" xfId="0" applyFont="1" applyFill="1" applyBorder="1"/>
    <xf numFmtId="0" fontId="32" fillId="0" borderId="0" xfId="0" applyFont="1" applyFill="1" applyBorder="1"/>
    <xf numFmtId="2" fontId="32" fillId="0" borderId="0" xfId="1" applyNumberFormat="1" applyFont="1" applyFill="1" applyBorder="1"/>
    <xf numFmtId="44" fontId="32" fillId="0" borderId="0" xfId="1" applyFont="1" applyFill="1" applyBorder="1"/>
    <xf numFmtId="0" fontId="32" fillId="0" borderId="0" xfId="0" applyFont="1" applyFill="1"/>
    <xf numFmtId="0" fontId="32" fillId="0" borderId="0" xfId="0" applyFont="1"/>
    <xf numFmtId="0" fontId="32" fillId="0" borderId="4" xfId="0" applyFont="1" applyFill="1" applyBorder="1"/>
    <xf numFmtId="49" fontId="32" fillId="0" borderId="0" xfId="0" applyNumberFormat="1" applyFont="1" applyFill="1"/>
    <xf numFmtId="0" fontId="33" fillId="0" borderId="0" xfId="2" applyFont="1" applyFill="1" applyBorder="1" applyAlignment="1">
      <alignment vertical="center"/>
    </xf>
    <xf numFmtId="44" fontId="34" fillId="0" borderId="0" xfId="1" applyFont="1" applyFill="1"/>
    <xf numFmtId="0" fontId="34" fillId="0" borderId="0" xfId="0" applyFont="1" applyFill="1"/>
    <xf numFmtId="2" fontId="35" fillId="0" borderId="0" xfId="1" applyNumberFormat="1" applyFont="1" applyFill="1" applyAlignment="1">
      <alignment horizontal="center"/>
    </xf>
    <xf numFmtId="44" fontId="32" fillId="0" borderId="0" xfId="1" applyFont="1" applyFill="1"/>
    <xf numFmtId="44" fontId="36" fillId="0" borderId="0" xfId="1" applyFont="1" applyFill="1"/>
    <xf numFmtId="0" fontId="33" fillId="0" borderId="0" xfId="0" applyFont="1" applyFill="1" applyAlignment="1">
      <alignment wrapText="1"/>
    </xf>
    <xf numFmtId="2" fontId="33" fillId="0" borderId="0" xfId="0" applyNumberFormat="1" applyFont="1" applyFill="1" applyAlignment="1">
      <alignment wrapText="1"/>
    </xf>
    <xf numFmtId="44" fontId="33" fillId="0" borderId="0" xfId="1" applyFont="1" applyFill="1" applyAlignment="1">
      <alignment wrapText="1"/>
    </xf>
    <xf numFmtId="0" fontId="36" fillId="0" borderId="0" xfId="0" applyFont="1" applyFill="1"/>
    <xf numFmtId="2" fontId="32" fillId="0" borderId="0" xfId="0" applyNumberFormat="1" applyFont="1" applyFill="1"/>
    <xf numFmtId="44" fontId="37" fillId="0" borderId="0" xfId="1" applyFont="1" applyFill="1" applyAlignment="1">
      <alignment horizontal="center"/>
    </xf>
    <xf numFmtId="0" fontId="38" fillId="0" borderId="0" xfId="2" applyFont="1" applyFill="1" applyBorder="1" applyAlignment="1">
      <alignment vertical="center"/>
    </xf>
    <xf numFmtId="0" fontId="39" fillId="2" borderId="0" xfId="0" applyFont="1" applyFill="1" applyAlignment="1">
      <alignment horizontal="left" vertical="top" wrapText="1"/>
    </xf>
    <xf numFmtId="0" fontId="40" fillId="0" borderId="1" xfId="0" applyFont="1" applyFill="1" applyBorder="1" applyAlignment="1">
      <alignment horizontal="left" vertical="top" wrapText="1"/>
    </xf>
    <xf numFmtId="2" fontId="40" fillId="0" borderId="1" xfId="0" applyNumberFormat="1" applyFont="1" applyFill="1" applyBorder="1" applyAlignment="1">
      <alignment horizontal="right" vertical="top" wrapText="1"/>
    </xf>
    <xf numFmtId="44" fontId="40" fillId="0" borderId="1" xfId="1" applyFont="1" applyFill="1" applyBorder="1" applyAlignment="1">
      <alignment horizontal="left" vertical="top" wrapText="1"/>
    </xf>
    <xf numFmtId="44" fontId="40" fillId="0" borderId="1" xfId="1" applyFont="1" applyFill="1" applyBorder="1" applyAlignment="1">
      <alignment horizontal="right" vertical="top" wrapText="1"/>
    </xf>
    <xf numFmtId="164" fontId="40" fillId="0" borderId="1" xfId="0" applyNumberFormat="1" applyFont="1" applyFill="1" applyBorder="1" applyAlignment="1">
      <alignment horizontal="right" vertical="top" wrapText="1"/>
    </xf>
    <xf numFmtId="0" fontId="41" fillId="0" borderId="1" xfId="0" applyFont="1" applyFill="1" applyBorder="1" applyAlignment="1">
      <alignment horizontal="left" vertical="top" wrapText="1"/>
    </xf>
    <xf numFmtId="0" fontId="41" fillId="0" borderId="1" xfId="0" applyFont="1" applyFill="1" applyBorder="1" applyAlignment="1">
      <alignment horizontal="right" vertical="top" wrapText="1"/>
    </xf>
    <xf numFmtId="0" fontId="41" fillId="0" borderId="1" xfId="0" applyFont="1" applyFill="1" applyBorder="1" applyAlignment="1">
      <alignment horizontal="center" vertical="top" wrapText="1"/>
    </xf>
    <xf numFmtId="2" fontId="41" fillId="0" borderId="1" xfId="0" applyNumberFormat="1" applyFont="1" applyFill="1" applyBorder="1" applyAlignment="1">
      <alignment horizontal="right" vertical="top" wrapText="1"/>
    </xf>
    <xf numFmtId="44" fontId="41" fillId="0" borderId="1" xfId="1" applyFont="1" applyFill="1" applyBorder="1" applyAlignment="1">
      <alignment horizontal="right" vertical="top" wrapText="1"/>
    </xf>
    <xf numFmtId="164" fontId="41" fillId="0" borderId="1" xfId="0" applyNumberFormat="1" applyFont="1" applyFill="1" applyBorder="1" applyAlignment="1">
      <alignment horizontal="right" vertical="top" wrapText="1"/>
    </xf>
    <xf numFmtId="0" fontId="32" fillId="0" borderId="1" xfId="0" applyFont="1" applyFill="1" applyBorder="1" applyAlignment="1">
      <alignment horizontal="center" vertical="top" wrapText="1"/>
    </xf>
    <xf numFmtId="2" fontId="32" fillId="0" borderId="1" xfId="0" applyNumberFormat="1" applyFont="1" applyFill="1" applyBorder="1" applyAlignment="1">
      <alignment horizontal="center" vertical="top" wrapText="1"/>
    </xf>
    <xf numFmtId="44" fontId="32" fillId="0" borderId="1" xfId="1" applyFont="1" applyFill="1" applyBorder="1" applyAlignment="1">
      <alignment horizontal="center" vertical="top" wrapText="1"/>
    </xf>
    <xf numFmtId="0" fontId="32" fillId="0" borderId="1" xfId="0" applyFont="1" applyFill="1" applyBorder="1" applyAlignment="1">
      <alignment horizontal="left" vertical="top" wrapText="1"/>
    </xf>
    <xf numFmtId="2" fontId="32" fillId="0" borderId="0" xfId="0" applyNumberFormat="1" applyFont="1"/>
    <xf numFmtId="44" fontId="32" fillId="0" borderId="0" xfId="1" applyFont="1"/>
    <xf numFmtId="0" fontId="39" fillId="0" borderId="1" xfId="0" applyFont="1" applyFill="1" applyBorder="1" applyAlignment="1">
      <alignment horizontal="right" vertical="top" wrapText="1"/>
    </xf>
    <xf numFmtId="0" fontId="2"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right" vertical="top" wrapText="1"/>
    </xf>
    <xf numFmtId="0" fontId="3" fillId="0" borderId="1" xfId="0" applyFont="1" applyFill="1" applyBorder="1" applyAlignment="1">
      <alignment horizontal="right" vertical="top" wrapText="1"/>
    </xf>
    <xf numFmtId="44" fontId="3" fillId="0" borderId="1" xfId="1" applyFont="1" applyFill="1" applyBorder="1" applyAlignment="1">
      <alignment horizontal="right" vertical="top" wrapText="1"/>
    </xf>
    <xf numFmtId="0" fontId="39" fillId="0" borderId="1" xfId="0" applyFont="1" applyFill="1" applyBorder="1" applyAlignment="1">
      <alignment horizontal="right" vertical="top" wrapText="1"/>
    </xf>
    <xf numFmtId="0" fontId="39" fillId="0" borderId="1" xfId="0" applyFont="1" applyFill="1" applyBorder="1" applyAlignment="1">
      <alignment horizontal="left" vertical="top" wrapText="1"/>
    </xf>
    <xf numFmtId="44" fontId="39" fillId="0" borderId="1" xfId="1" applyFont="1" applyFill="1" applyBorder="1" applyAlignment="1">
      <alignment horizontal="right" vertical="top" wrapText="1"/>
    </xf>
    <xf numFmtId="0" fontId="39" fillId="0" borderId="1" xfId="0" applyFont="1" applyFill="1" applyBorder="1" applyAlignment="1">
      <alignment horizontal="center" wrapText="1"/>
    </xf>
    <xf numFmtId="0" fontId="32" fillId="0" borderId="1" xfId="0" applyFont="1" applyFill="1" applyBorder="1"/>
    <xf numFmtId="0" fontId="33" fillId="0" borderId="0" xfId="0" applyFont="1" applyFill="1" applyAlignment="1">
      <alignment horizontal="left" wrapText="1"/>
    </xf>
    <xf numFmtId="0" fontId="36" fillId="0" borderId="0" xfId="0" applyFont="1" applyFill="1" applyAlignment="1">
      <alignment vertical="top" wrapText="1"/>
    </xf>
    <xf numFmtId="44" fontId="36" fillId="0" borderId="0" xfId="1" applyFont="1" applyFill="1" applyAlignment="1">
      <alignment vertical="top" wrapText="1"/>
    </xf>
    <xf numFmtId="0" fontId="39" fillId="2" borderId="0" xfId="0" applyFont="1" applyFill="1" applyBorder="1" applyAlignment="1">
      <alignment horizontal="left" vertical="top" wrapText="1"/>
    </xf>
    <xf numFmtId="44" fontId="39" fillId="2" borderId="0" xfId="1" applyFont="1" applyFill="1" applyBorder="1" applyAlignment="1">
      <alignment horizontal="left" vertical="top" wrapText="1"/>
    </xf>
    <xf numFmtId="0" fontId="13" fillId="0" borderId="0" xfId="0" applyFont="1" applyFill="1" applyAlignment="1">
      <alignment horizontal="left" wrapText="1"/>
    </xf>
    <xf numFmtId="0" fontId="22" fillId="0" borderId="25" xfId="3" applyFont="1" applyFill="1" applyBorder="1" applyAlignment="1">
      <alignment horizontal="center" vertical="center"/>
    </xf>
    <xf numFmtId="0" fontId="22" fillId="0" borderId="3" xfId="3" applyFont="1" applyFill="1" applyBorder="1" applyAlignment="1">
      <alignment horizontal="center" vertical="center"/>
    </xf>
    <xf numFmtId="0" fontId="22" fillId="0" borderId="26" xfId="3" applyFont="1" applyFill="1" applyBorder="1" applyAlignment="1">
      <alignment horizontal="center" vertical="center"/>
    </xf>
    <xf numFmtId="0" fontId="22" fillId="0" borderId="27" xfId="3" applyFont="1" applyFill="1" applyBorder="1" applyAlignment="1">
      <alignment horizontal="center" vertical="center"/>
    </xf>
    <xf numFmtId="0" fontId="22" fillId="0" borderId="28" xfId="3" applyFont="1" applyFill="1" applyBorder="1" applyAlignment="1">
      <alignment horizontal="center" vertical="center"/>
    </xf>
    <xf numFmtId="0" fontId="22" fillId="0" borderId="29" xfId="3" applyFont="1" applyFill="1" applyBorder="1" applyAlignment="1">
      <alignment horizontal="center" vertical="center"/>
    </xf>
    <xf numFmtId="0" fontId="16" fillId="0" borderId="25" xfId="3" applyFont="1" applyBorder="1" applyAlignment="1">
      <alignment horizontal="center" vertical="center" wrapText="1"/>
    </xf>
    <xf numFmtId="0" fontId="16" fillId="0" borderId="3" xfId="3" applyFont="1" applyBorder="1" applyAlignment="1">
      <alignment horizontal="center" vertical="center" wrapText="1"/>
    </xf>
    <xf numFmtId="0" fontId="16" fillId="0" borderId="27" xfId="3" applyFont="1" applyBorder="1" applyAlignment="1">
      <alignment horizontal="center" vertical="center" wrapText="1"/>
    </xf>
    <xf numFmtId="0" fontId="16" fillId="0" borderId="28" xfId="3" applyFont="1" applyBorder="1" applyAlignment="1">
      <alignment horizontal="center" vertical="center" wrapText="1"/>
    </xf>
    <xf numFmtId="10" fontId="24" fillId="5" borderId="26" xfId="3" applyNumberFormat="1" applyFont="1" applyFill="1" applyBorder="1" applyAlignment="1">
      <alignment horizontal="center" vertical="center"/>
    </xf>
    <xf numFmtId="10" fontId="24" fillId="5" borderId="29" xfId="3" applyNumberFormat="1" applyFont="1" applyFill="1" applyBorder="1" applyAlignment="1">
      <alignment horizontal="center" vertical="center"/>
    </xf>
    <xf numFmtId="0" fontId="22" fillId="0" borderId="20" xfId="3" applyFont="1" applyBorder="1" applyAlignment="1">
      <alignment horizontal="center" vertical="center"/>
    </xf>
    <xf numFmtId="0" fontId="22" fillId="0" borderId="21" xfId="3" applyFont="1" applyBorder="1" applyAlignment="1">
      <alignment horizontal="center" vertical="center"/>
    </xf>
    <xf numFmtId="0" fontId="22" fillId="0" borderId="23" xfId="3" applyFont="1" applyBorder="1" applyAlignment="1">
      <alignment horizontal="center" vertical="center"/>
    </xf>
    <xf numFmtId="0" fontId="21" fillId="0" borderId="20" xfId="3" applyFont="1" applyFill="1" applyBorder="1" applyAlignment="1">
      <alignment horizontal="left" vertical="center"/>
    </xf>
    <xf numFmtId="0" fontId="21" fillId="0" borderId="23" xfId="3" applyFont="1" applyFill="1" applyBorder="1" applyAlignment="1">
      <alignment horizontal="left" vertical="center"/>
    </xf>
    <xf numFmtId="10" fontId="21" fillId="0" borderId="22" xfId="4" applyNumberFormat="1" applyFont="1" applyBorder="1" applyAlignment="1" applyProtection="1">
      <alignment horizontal="center" vertical="center"/>
      <protection locked="0"/>
    </xf>
    <xf numFmtId="10" fontId="21" fillId="0" borderId="24" xfId="4" applyNumberFormat="1" applyFont="1" applyBorder="1" applyAlignment="1" applyProtection="1">
      <alignment horizontal="center" vertical="center"/>
      <protection locked="0"/>
    </xf>
    <xf numFmtId="0" fontId="22" fillId="0" borderId="17" xfId="3" applyFont="1" applyFill="1" applyBorder="1" applyAlignment="1">
      <alignment horizontal="right" vertical="center"/>
    </xf>
    <xf numFmtId="0" fontId="22" fillId="0" borderId="18" xfId="3" applyFont="1" applyFill="1" applyBorder="1" applyAlignment="1">
      <alignment horizontal="right" vertical="center"/>
    </xf>
    <xf numFmtId="0" fontId="21" fillId="0" borderId="25" xfId="3" applyFont="1" applyFill="1" applyBorder="1" applyAlignment="1">
      <alignment horizontal="center" vertical="center"/>
    </xf>
    <xf numFmtId="0" fontId="21" fillId="0" borderId="3" xfId="3" applyFont="1" applyFill="1" applyBorder="1" applyAlignment="1">
      <alignment horizontal="center" vertical="center"/>
    </xf>
    <xf numFmtId="0" fontId="22" fillId="0" borderId="7" xfId="3" applyFont="1" applyFill="1" applyBorder="1" applyAlignment="1">
      <alignment horizontal="center" vertical="center" wrapText="1"/>
    </xf>
    <xf numFmtId="0" fontId="22" fillId="0" borderId="0" xfId="3" applyFont="1" applyFill="1" applyBorder="1" applyAlignment="1">
      <alignment horizontal="center" vertical="center" wrapText="1"/>
    </xf>
    <xf numFmtId="0" fontId="22" fillId="0" borderId="14" xfId="3" applyFont="1" applyFill="1" applyBorder="1" applyAlignment="1">
      <alignment horizontal="justify" vertical="center" wrapText="1"/>
    </xf>
    <xf numFmtId="0" fontId="22" fillId="0" borderId="15" xfId="3" applyFont="1" applyFill="1" applyBorder="1" applyAlignment="1">
      <alignment horizontal="justify" vertical="center" wrapText="1"/>
    </xf>
    <xf numFmtId="49" fontId="19" fillId="5" borderId="5" xfId="3" applyNumberFormat="1" applyFont="1" applyFill="1" applyBorder="1" applyAlignment="1">
      <alignment horizontal="center" vertical="center"/>
    </xf>
    <xf numFmtId="49" fontId="19" fillId="5" borderId="6" xfId="3" applyNumberFormat="1" applyFont="1" applyFill="1" applyBorder="1" applyAlignment="1">
      <alignment horizontal="center" vertical="center"/>
    </xf>
    <xf numFmtId="49" fontId="19" fillId="5" borderId="8" xfId="3" applyNumberFormat="1" applyFont="1" applyFill="1" applyBorder="1" applyAlignment="1">
      <alignment horizontal="center" vertical="center"/>
    </xf>
    <xf numFmtId="0" fontId="20" fillId="0" borderId="9" xfId="3" applyFont="1" applyFill="1" applyBorder="1" applyAlignment="1">
      <alignment horizontal="center" vertical="center"/>
    </xf>
    <xf numFmtId="0" fontId="20" fillId="0" borderId="11" xfId="3" applyFont="1" applyFill="1" applyBorder="1" applyAlignment="1">
      <alignment horizontal="center" vertical="center"/>
    </xf>
    <xf numFmtId="0" fontId="20" fillId="0" borderId="10" xfId="3" applyFont="1" applyFill="1" applyBorder="1" applyAlignment="1">
      <alignment horizontal="center" vertical="center"/>
    </xf>
    <xf numFmtId="0" fontId="20" fillId="0" borderId="12" xfId="3" applyFont="1" applyFill="1" applyBorder="1" applyAlignment="1">
      <alignment horizontal="center" vertical="center"/>
    </xf>
    <xf numFmtId="0" fontId="21" fillId="0" borderId="5" xfId="3" applyFont="1" applyBorder="1" applyAlignment="1">
      <alignment vertical="center"/>
    </xf>
    <xf numFmtId="0" fontId="21" fillId="0" borderId="6" xfId="3" applyFont="1" applyBorder="1" applyAlignment="1">
      <alignment vertical="center"/>
    </xf>
    <xf numFmtId="0" fontId="21" fillId="0" borderId="5" xfId="3" applyFont="1" applyBorder="1" applyAlignment="1">
      <alignment horizontal="center" vertical="center"/>
    </xf>
    <xf numFmtId="0" fontId="21" fillId="0" borderId="6" xfId="3" applyFont="1" applyBorder="1" applyAlignment="1">
      <alignment horizontal="center" vertical="center"/>
    </xf>
    <xf numFmtId="0" fontId="14" fillId="0" borderId="0" xfId="0" applyFont="1" applyFill="1" applyAlignment="1">
      <alignment vertical="top" wrapText="1"/>
    </xf>
    <xf numFmtId="44" fontId="14" fillId="0" borderId="0" xfId="1" applyFont="1" applyFill="1" applyAlignment="1">
      <alignment vertical="top" wrapText="1"/>
    </xf>
    <xf numFmtId="0" fontId="14" fillId="4" borderId="0" xfId="0" applyFont="1" applyFill="1" applyAlignment="1">
      <alignment vertical="top" wrapText="1"/>
    </xf>
    <xf numFmtId="10" fontId="18" fillId="4" borderId="0" xfId="0" applyNumberFormat="1" applyFont="1" applyFill="1" applyAlignment="1">
      <alignment horizontal="left"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right" vertical="top" wrapText="1"/>
    </xf>
    <xf numFmtId="0" fontId="2"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29" fillId="0" borderId="1" xfId="0" applyFont="1" applyFill="1" applyBorder="1" applyAlignment="1">
      <alignment horizontal="center"/>
    </xf>
    <xf numFmtId="0" fontId="30" fillId="0" borderId="0" xfId="0" applyFont="1" applyFill="1" applyAlignment="1">
      <alignment horizontal="left" vertical="top" wrapText="1"/>
    </xf>
    <xf numFmtId="44" fontId="30" fillId="0" borderId="0" xfId="1" applyFont="1" applyFill="1" applyAlignment="1">
      <alignment horizontal="left" vertical="top" wrapText="1"/>
    </xf>
    <xf numFmtId="0" fontId="3" fillId="0" borderId="1" xfId="0" applyFont="1" applyFill="1" applyBorder="1" applyAlignment="1">
      <alignment horizontal="right" vertical="top" wrapText="1"/>
    </xf>
    <xf numFmtId="0" fontId="0" fillId="0" borderId="41" xfId="0" applyFill="1" applyBorder="1" applyAlignment="1">
      <alignment horizontal="center"/>
    </xf>
    <xf numFmtId="0" fontId="0" fillId="0" borderId="42" xfId="0" applyFill="1" applyBorder="1" applyAlignment="1">
      <alignment horizontal="center"/>
    </xf>
    <xf numFmtId="0" fontId="0" fillId="0" borderId="43" xfId="0" applyFill="1" applyBorder="1" applyAlignment="1">
      <alignment horizontal="center"/>
    </xf>
    <xf numFmtId="0" fontId="3" fillId="0" borderId="1" xfId="0" applyFont="1" applyFill="1" applyBorder="1" applyAlignment="1">
      <alignment horizontal="left" vertical="top" wrapText="1"/>
    </xf>
    <xf numFmtId="44" fontId="3" fillId="0" borderId="1" xfId="1" applyFont="1" applyFill="1" applyBorder="1" applyAlignment="1">
      <alignment horizontal="right" vertical="top" wrapText="1"/>
    </xf>
    <xf numFmtId="0" fontId="43" fillId="0" borderId="0" xfId="0" applyFont="1" applyAlignment="1">
      <alignment horizontal="center" vertical="top"/>
    </xf>
    <xf numFmtId="0" fontId="0" fillId="0" borderId="0" xfId="0" applyAlignment="1">
      <alignment vertical="center"/>
    </xf>
    <xf numFmtId="0" fontId="36" fillId="0" borderId="0" xfId="0" applyFont="1" applyAlignment="1">
      <alignment horizontal="center" vertical="top"/>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top" wrapText="1"/>
    </xf>
    <xf numFmtId="0" fontId="42" fillId="7" borderId="9" xfId="0" applyFont="1" applyFill="1" applyBorder="1" applyAlignment="1">
      <alignment horizontal="center" vertical="center"/>
    </xf>
    <xf numFmtId="0" fontId="42" fillId="7" borderId="9" xfId="0" applyFont="1" applyFill="1" applyBorder="1" applyAlignment="1">
      <alignment horizontal="center" vertical="center" wrapText="1"/>
    </xf>
    <xf numFmtId="0" fontId="42" fillId="7" borderId="10" xfId="0" applyFont="1" applyFill="1" applyBorder="1" applyAlignment="1">
      <alignment horizontal="center" vertical="top"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7"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left" vertical="top" wrapText="1"/>
    </xf>
    <xf numFmtId="0" fontId="7" fillId="0" borderId="1" xfId="0" applyFont="1" applyBorder="1" applyAlignment="1">
      <alignment horizontal="center" vertical="center" wrapText="1"/>
    </xf>
    <xf numFmtId="0" fontId="29" fillId="0" borderId="0" xfId="0" applyFont="1"/>
    <xf numFmtId="0" fontId="29" fillId="0" borderId="0" xfId="0" applyFont="1" applyAlignment="1">
      <alignment horizontal="center"/>
    </xf>
    <xf numFmtId="0" fontId="28" fillId="0" borderId="0" xfId="0" applyFont="1"/>
    <xf numFmtId="0" fontId="30" fillId="0" borderId="0" xfId="0" applyFont="1" applyAlignment="1">
      <alignment vertical="top" wrapText="1"/>
    </xf>
    <xf numFmtId="0" fontId="9" fillId="0" borderId="0" xfId="2" applyFont="1" applyAlignment="1">
      <alignment vertical="center"/>
    </xf>
    <xf numFmtId="0" fontId="8" fillId="0" borderId="0" xfId="0" applyFont="1"/>
    <xf numFmtId="0" fontId="11" fillId="0" borderId="0" xfId="0" applyFont="1"/>
    <xf numFmtId="0" fontId="13" fillId="0" borderId="0" xfId="0" applyFont="1" applyAlignment="1">
      <alignment horizontal="left" wrapText="1"/>
    </xf>
    <xf numFmtId="0" fontId="9" fillId="0" borderId="0" xfId="0" applyFont="1" applyAlignment="1">
      <alignment wrapText="1"/>
    </xf>
    <xf numFmtId="2" fontId="13" fillId="0" borderId="0" xfId="0" applyNumberFormat="1" applyFont="1" applyAlignment="1">
      <alignment wrapText="1"/>
    </xf>
    <xf numFmtId="0" fontId="14" fillId="0" borderId="0" xfId="0" applyFont="1"/>
    <xf numFmtId="0" fontId="31" fillId="0" borderId="0" xfId="0" applyFont="1" applyAlignment="1">
      <alignment horizontal="center"/>
    </xf>
    <xf numFmtId="0" fontId="16" fillId="0" borderId="0" xfId="2" applyFont="1" applyAlignment="1">
      <alignment vertical="center"/>
    </xf>
    <xf numFmtId="0" fontId="14" fillId="0" borderId="0" xfId="0" applyFont="1" applyAlignment="1">
      <alignment vertical="top" wrapText="1"/>
    </xf>
    <xf numFmtId="0" fontId="2" fillId="0" borderId="1" xfId="0" applyFont="1" applyBorder="1" applyAlignment="1">
      <alignment horizontal="center" wrapText="1"/>
    </xf>
    <xf numFmtId="0" fontId="2" fillId="0" borderId="1" xfId="0" applyFont="1" applyBorder="1" applyAlignment="1">
      <alignment horizontal="left" vertical="top" wrapText="1"/>
    </xf>
    <xf numFmtId="0" fontId="2" fillId="0" borderId="1" xfId="0" applyFont="1" applyBorder="1" applyAlignment="1">
      <alignment horizontal="right" vertical="top" wrapText="1"/>
    </xf>
    <xf numFmtId="0" fontId="44" fillId="0" borderId="1" xfId="0" applyFont="1" applyBorder="1" applyAlignment="1">
      <alignment horizontal="left" vertical="top" wrapText="1"/>
    </xf>
    <xf numFmtId="0" fontId="44" fillId="0" borderId="1" xfId="0" applyFont="1" applyBorder="1" applyAlignment="1">
      <alignment horizontal="right" vertical="top" wrapText="1"/>
    </xf>
    <xf numFmtId="0" fontId="4" fillId="0" borderId="44" xfId="0" applyFont="1" applyBorder="1" applyAlignment="1">
      <alignment horizontal="right" vertical="top" wrapText="1"/>
    </xf>
    <xf numFmtId="0" fontId="44" fillId="0" borderId="45" xfId="0" applyFont="1" applyBorder="1" applyAlignment="1">
      <alignment horizontal="right" vertical="top" wrapText="1"/>
    </xf>
    <xf numFmtId="0" fontId="44" fillId="0" borderId="46" xfId="0" applyFont="1" applyBorder="1" applyAlignment="1">
      <alignment horizontal="right" vertical="top" wrapText="1"/>
    </xf>
    <xf numFmtId="0" fontId="44" fillId="0" borderId="47" xfId="0" applyFont="1" applyBorder="1" applyAlignment="1">
      <alignment horizontal="right" vertical="top" wrapText="1"/>
    </xf>
    <xf numFmtId="0" fontId="44" fillId="0" borderId="48" xfId="0" applyFont="1" applyBorder="1" applyAlignment="1">
      <alignment horizontal="right" vertical="top" wrapText="1"/>
    </xf>
    <xf numFmtId="0" fontId="4" fillId="0" borderId="0" xfId="0" applyFont="1" applyAlignment="1">
      <alignment horizontal="right" vertical="top" wrapText="1"/>
    </xf>
    <xf numFmtId="0" fontId="3" fillId="0" borderId="1" xfId="0" applyFont="1" applyBorder="1" applyAlignment="1">
      <alignment horizontal="left" vertical="top" wrapText="1"/>
    </xf>
    <xf numFmtId="0" fontId="3" fillId="0" borderId="1" xfId="0" applyFont="1" applyBorder="1" applyAlignment="1">
      <alignment horizontal="left" vertical="top" wrapText="1"/>
    </xf>
    <xf numFmtId="10" fontId="3" fillId="0" borderId="1" xfId="0" applyNumberFormat="1" applyFont="1" applyBorder="1" applyAlignment="1">
      <alignment horizontal="right" vertical="top" wrapText="1"/>
    </xf>
    <xf numFmtId="0" fontId="45" fillId="0" borderId="0" xfId="0" applyFont="1"/>
    <xf numFmtId="0" fontId="43" fillId="0" borderId="1" xfId="0" applyFont="1" applyBorder="1" applyAlignment="1">
      <alignment horizontal="center" vertical="top"/>
    </xf>
    <xf numFmtId="0" fontId="36" fillId="0" borderId="1" xfId="0" applyFont="1" applyBorder="1" applyAlignment="1">
      <alignment horizontal="center" vertical="top"/>
    </xf>
    <xf numFmtId="0" fontId="46" fillId="0" borderId="1" xfId="0" applyFont="1" applyBorder="1" applyAlignment="1">
      <alignment horizontal="center" vertical="center"/>
    </xf>
    <xf numFmtId="0" fontId="46" fillId="0" borderId="1" xfId="0" applyFont="1" applyBorder="1" applyAlignment="1">
      <alignment horizontal="center" vertical="center"/>
    </xf>
    <xf numFmtId="0" fontId="47" fillId="0" borderId="1" xfId="0" applyFont="1" applyBorder="1" applyAlignment="1">
      <alignment horizontal="left" vertical="center" wrapText="1"/>
    </xf>
    <xf numFmtId="0" fontId="47" fillId="0" borderId="1" xfId="0" applyFont="1" applyBorder="1" applyAlignment="1">
      <alignment horizontal="left" vertical="center"/>
    </xf>
    <xf numFmtId="0" fontId="46" fillId="0" borderId="1" xfId="0" applyFont="1" applyBorder="1" applyAlignment="1">
      <alignment horizontal="center" vertical="center" wrapText="1"/>
    </xf>
  </cellXfs>
  <cellStyles count="6">
    <cellStyle name="Moeda" xfId="1" builtinId="4"/>
    <cellStyle name="Normal" xfId="0" builtinId="0"/>
    <cellStyle name="Normal 2 2 2" xfId="3" xr:uid="{00000000-0005-0000-0000-000002000000}"/>
    <cellStyle name="Normal 3" xfId="2" xr:uid="{00000000-0005-0000-0000-000003000000}"/>
    <cellStyle name="Porcentagem 2 2" xfId="5" xr:uid="{00000000-0005-0000-0000-000004000000}"/>
    <cellStyle name="Vírgula 4 3"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563283</xdr:colOff>
      <xdr:row>0</xdr:row>
      <xdr:rowOff>0</xdr:rowOff>
    </xdr:from>
    <xdr:to>
      <xdr:col>4</xdr:col>
      <xdr:colOff>1406780</xdr:colOff>
      <xdr:row>4</xdr:row>
      <xdr:rowOff>25468</xdr:rowOff>
    </xdr:to>
    <xdr:pic>
      <xdr:nvPicPr>
        <xdr:cNvPr id="2" name="Imagem 1" descr="SISTEMA FIEMA PB JPEG">
          <a:extLst>
            <a:ext uri="{FF2B5EF4-FFF2-40B4-BE49-F238E27FC236}">
              <a16:creationId xmlns:a16="http://schemas.microsoft.com/office/drawing/2014/main" id="{8DCC710B-921F-40FD-8F01-A790B6B1095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9433" y="0"/>
          <a:ext cx="3958172" cy="74936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581025</xdr:colOff>
      <xdr:row>4</xdr:row>
      <xdr:rowOff>0</xdr:rowOff>
    </xdr:to>
    <xdr:pic>
      <xdr:nvPicPr>
        <xdr:cNvPr id="2" name="Imagem 6" descr="Sistema Fiema.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050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2</xdr:col>
      <xdr:colOff>581025</xdr:colOff>
      <xdr:row>4</xdr:row>
      <xdr:rowOff>0</xdr:rowOff>
    </xdr:to>
    <xdr:pic>
      <xdr:nvPicPr>
        <xdr:cNvPr id="3" name="Imagem 2" descr="Sistema Fiema.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050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39781</xdr:colOff>
      <xdr:row>0</xdr:row>
      <xdr:rowOff>90767</xdr:rowOff>
    </xdr:from>
    <xdr:to>
      <xdr:col>3</xdr:col>
      <xdr:colOff>1222374</xdr:colOff>
      <xdr:row>4</xdr:row>
      <xdr:rowOff>0</xdr:rowOff>
    </xdr:to>
    <xdr:pic>
      <xdr:nvPicPr>
        <xdr:cNvPr id="3" name="Imagem 6" descr="Sistema Fiema.JP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5606" y="90767"/>
          <a:ext cx="2858993" cy="6712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39782</xdr:colOff>
      <xdr:row>3</xdr:row>
      <xdr:rowOff>19050</xdr:rowOff>
    </xdr:from>
    <xdr:to>
      <xdr:col>1</xdr:col>
      <xdr:colOff>2508250</xdr:colOff>
      <xdr:row>4</xdr:row>
      <xdr:rowOff>0</xdr:rowOff>
    </xdr:to>
    <xdr:pic>
      <xdr:nvPicPr>
        <xdr:cNvPr id="2" name="Imagem 6" descr="Sistema Fiema.JPG">
          <a:extLst>
            <a:ext uri="{FF2B5EF4-FFF2-40B4-BE49-F238E27FC236}">
              <a16:creationId xmlns:a16="http://schemas.microsoft.com/office/drawing/2014/main" id="{F079269B-3C51-4DBB-AAF5-3D58BA9D3D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3782" y="619125"/>
          <a:ext cx="2468468"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xdr:colOff>
      <xdr:row>0</xdr:row>
      <xdr:rowOff>0</xdr:rowOff>
    </xdr:from>
    <xdr:to>
      <xdr:col>1</xdr:col>
      <xdr:colOff>2868707</xdr:colOff>
      <xdr:row>4</xdr:row>
      <xdr:rowOff>0</xdr:rowOff>
    </xdr:to>
    <xdr:pic>
      <xdr:nvPicPr>
        <xdr:cNvPr id="2" name="Imagem 1" descr="Sistema Fiema.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 y="0"/>
          <a:ext cx="355450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533399</xdr:colOff>
      <xdr:row>39</xdr:row>
      <xdr:rowOff>95250</xdr:rowOff>
    </xdr:from>
    <xdr:ext cx="4238625" cy="495300"/>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30311" t="49951" r="42919" b="44224"/>
        <a:stretch/>
      </xdr:blipFill>
      <xdr:spPr>
        <a:xfrm>
          <a:off x="1219199" y="8086725"/>
          <a:ext cx="4238625" cy="495300"/>
        </a:xfrm>
        <a:prstGeom prst="rect">
          <a:avLst/>
        </a:prstGeom>
      </xdr:spPr>
    </xdr:pic>
    <xdr:clientData/>
  </xdr:oneCellAnchor>
  <xdr:twoCellAnchor>
    <xdr:from>
      <xdr:col>0</xdr:col>
      <xdr:colOff>0</xdr:colOff>
      <xdr:row>0</xdr:row>
      <xdr:rowOff>0</xdr:rowOff>
    </xdr:from>
    <xdr:to>
      <xdr:col>2</xdr:col>
      <xdr:colOff>581025</xdr:colOff>
      <xdr:row>4</xdr:row>
      <xdr:rowOff>0</xdr:rowOff>
    </xdr:to>
    <xdr:pic>
      <xdr:nvPicPr>
        <xdr:cNvPr id="3" name="Imagem 6" descr="Sistema Fiema.JP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4955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2</xdr:col>
      <xdr:colOff>581025</xdr:colOff>
      <xdr:row>4</xdr:row>
      <xdr:rowOff>0</xdr:rowOff>
    </xdr:to>
    <xdr:pic>
      <xdr:nvPicPr>
        <xdr:cNvPr id="4" name="Imagem 3" descr="Sistema Fiema.JP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4955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581025</xdr:colOff>
      <xdr:row>4</xdr:row>
      <xdr:rowOff>0</xdr:rowOff>
    </xdr:to>
    <xdr:pic>
      <xdr:nvPicPr>
        <xdr:cNvPr id="2" name="Imagem 6" descr="Sistema Fiema.JP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050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581025</xdr:colOff>
      <xdr:row>4</xdr:row>
      <xdr:rowOff>0</xdr:rowOff>
    </xdr:to>
    <xdr:pic>
      <xdr:nvPicPr>
        <xdr:cNvPr id="3" name="Imagem 2" descr="Sistema Fiema.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050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3207423</xdr:colOff>
      <xdr:row>0</xdr:row>
      <xdr:rowOff>0</xdr:rowOff>
    </xdr:from>
    <xdr:to>
      <xdr:col>3</xdr:col>
      <xdr:colOff>416180</xdr:colOff>
      <xdr:row>3</xdr:row>
      <xdr:rowOff>177868</xdr:rowOff>
    </xdr:to>
    <xdr:pic>
      <xdr:nvPicPr>
        <xdr:cNvPr id="2" name="Imagem 1" descr="SISTEMA FIEMA PB JPEG">
          <a:extLst>
            <a:ext uri="{FF2B5EF4-FFF2-40B4-BE49-F238E27FC236}">
              <a16:creationId xmlns:a16="http://schemas.microsoft.com/office/drawing/2014/main" id="{89907B1E-6253-459B-818F-DA0C919A7CF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69323" y="0"/>
          <a:ext cx="3885782" cy="692218"/>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EEA11-D0A0-4EE4-80DC-9D52B6B2E6B2}">
  <dimension ref="A5:F68"/>
  <sheetViews>
    <sheetView showGridLines="0" tabSelected="1" workbookViewId="0">
      <selection activeCell="E12" sqref="E12"/>
    </sheetView>
  </sheetViews>
  <sheetFormatPr defaultColWidth="7.75" defaultRowHeight="14.25" x14ac:dyDescent="0.2"/>
  <cols>
    <col min="1" max="1" width="5.875" style="226" bestFit="1" customWidth="1"/>
    <col min="2" max="2" width="39.875" style="228" bestFit="1" customWidth="1"/>
    <col min="3" max="3" width="20.375" style="228" customWidth="1"/>
    <col min="4" max="4" width="13" style="229" bestFit="1" customWidth="1"/>
    <col min="5" max="5" width="57.25" style="230" customWidth="1"/>
    <col min="6" max="16384" width="7.75" style="226"/>
  </cols>
  <sheetData>
    <row r="5" spans="1:6" x14ac:dyDescent="0.2">
      <c r="A5" s="225" t="s">
        <v>512</v>
      </c>
      <c r="B5" s="225"/>
      <c r="C5" s="225"/>
      <c r="D5" s="225"/>
      <c r="E5" s="225"/>
    </row>
    <row r="6" spans="1:6" x14ac:dyDescent="0.2">
      <c r="A6" s="225"/>
      <c r="B6" s="225"/>
      <c r="C6" s="225"/>
      <c r="D6" s="225"/>
      <c r="E6" s="225"/>
    </row>
    <row r="7" spans="1:6" ht="18.75" x14ac:dyDescent="0.2">
      <c r="A7" s="227" t="s">
        <v>369</v>
      </c>
      <c r="B7" s="227"/>
      <c r="C7" s="227"/>
      <c r="D7" s="227"/>
      <c r="E7" s="227"/>
    </row>
    <row r="8" spans="1:6" ht="15" thickBot="1" x14ac:dyDescent="0.25"/>
    <row r="9" spans="1:6" ht="15" x14ac:dyDescent="0.2">
      <c r="A9" s="231" t="s">
        <v>53</v>
      </c>
      <c r="B9" s="232" t="s">
        <v>513</v>
      </c>
      <c r="C9" s="232" t="s">
        <v>514</v>
      </c>
      <c r="D9" s="232" t="s">
        <v>515</v>
      </c>
      <c r="E9" s="233" t="s">
        <v>516</v>
      </c>
      <c r="F9" s="234"/>
    </row>
    <row r="10" spans="1:6" ht="15" x14ac:dyDescent="0.2">
      <c r="A10" s="235">
        <v>1</v>
      </c>
      <c r="B10" s="236" t="s">
        <v>517</v>
      </c>
      <c r="C10" s="236"/>
      <c r="D10" s="237"/>
      <c r="E10" s="238"/>
    </row>
    <row r="11" spans="1:6" ht="15" x14ac:dyDescent="0.2">
      <c r="A11" s="235">
        <v>1.1000000000000001</v>
      </c>
      <c r="B11" s="239" t="s">
        <v>518</v>
      </c>
      <c r="C11" s="240"/>
      <c r="D11" s="237"/>
      <c r="E11" s="238"/>
    </row>
    <row r="12" spans="1:6" ht="242.25" x14ac:dyDescent="0.2">
      <c r="A12" s="241" t="s">
        <v>519</v>
      </c>
      <c r="B12" s="240" t="s">
        <v>520</v>
      </c>
      <c r="C12" s="240" t="s">
        <v>521</v>
      </c>
      <c r="D12" s="237" t="s">
        <v>522</v>
      </c>
      <c r="E12" s="238" t="s">
        <v>523</v>
      </c>
    </row>
    <row r="13" spans="1:6" ht="85.5" x14ac:dyDescent="0.2">
      <c r="A13" s="241" t="s">
        <v>524</v>
      </c>
      <c r="B13" s="240" t="s">
        <v>525</v>
      </c>
      <c r="C13" s="240" t="s">
        <v>526</v>
      </c>
      <c r="D13" s="237" t="s">
        <v>522</v>
      </c>
      <c r="E13" s="238" t="s">
        <v>527</v>
      </c>
    </row>
    <row r="14" spans="1:6" ht="142.5" x14ac:dyDescent="0.2">
      <c r="A14" s="241" t="s">
        <v>528</v>
      </c>
      <c r="B14" s="240" t="s">
        <v>529</v>
      </c>
      <c r="C14" s="240" t="s">
        <v>530</v>
      </c>
      <c r="D14" s="237" t="s">
        <v>522</v>
      </c>
      <c r="E14" s="238" t="s">
        <v>531</v>
      </c>
    </row>
    <row r="15" spans="1:6" x14ac:dyDescent="0.2">
      <c r="A15" s="241"/>
      <c r="B15" s="240"/>
      <c r="C15" s="240"/>
      <c r="D15" s="237"/>
      <c r="E15" s="238"/>
    </row>
    <row r="16" spans="1:6" ht="15" x14ac:dyDescent="0.2">
      <c r="A16" s="235">
        <v>1.2</v>
      </c>
      <c r="B16" s="239" t="s">
        <v>532</v>
      </c>
      <c r="C16" s="240"/>
      <c r="D16" s="237"/>
      <c r="E16" s="238"/>
    </row>
    <row r="17" spans="1:5" ht="142.5" x14ac:dyDescent="0.2">
      <c r="A17" s="241" t="s">
        <v>533</v>
      </c>
      <c r="B17" s="240" t="s">
        <v>534</v>
      </c>
      <c r="C17" s="240" t="s">
        <v>535</v>
      </c>
      <c r="D17" s="237" t="s">
        <v>536</v>
      </c>
      <c r="E17" s="238" t="s">
        <v>537</v>
      </c>
    </row>
    <row r="18" spans="1:5" ht="85.5" x14ac:dyDescent="0.2">
      <c r="A18" s="241" t="s">
        <v>538</v>
      </c>
      <c r="B18" s="240" t="s">
        <v>539</v>
      </c>
      <c r="C18" s="240" t="s">
        <v>540</v>
      </c>
      <c r="D18" s="237" t="s">
        <v>522</v>
      </c>
      <c r="E18" s="238" t="s">
        <v>541</v>
      </c>
    </row>
    <row r="19" spans="1:5" ht="142.5" x14ac:dyDescent="0.2">
      <c r="A19" s="241" t="s">
        <v>542</v>
      </c>
      <c r="B19" s="240" t="s">
        <v>543</v>
      </c>
      <c r="C19" s="240" t="s">
        <v>544</v>
      </c>
      <c r="D19" s="237" t="s">
        <v>522</v>
      </c>
      <c r="E19" s="238" t="s">
        <v>545</v>
      </c>
    </row>
    <row r="20" spans="1:5" ht="185.25" x14ac:dyDescent="0.2">
      <c r="A20" s="241" t="s">
        <v>538</v>
      </c>
      <c r="B20" s="240" t="s">
        <v>546</v>
      </c>
      <c r="C20" s="240" t="s">
        <v>547</v>
      </c>
      <c r="D20" s="237" t="s">
        <v>536</v>
      </c>
      <c r="E20" s="238" t="s">
        <v>548</v>
      </c>
    </row>
    <row r="21" spans="1:5" x14ac:dyDescent="0.2">
      <c r="A21" s="241"/>
      <c r="B21" s="240"/>
      <c r="C21" s="240"/>
      <c r="D21" s="237"/>
      <c r="E21" s="238"/>
    </row>
    <row r="22" spans="1:5" x14ac:dyDescent="0.2">
      <c r="A22" s="241" t="s">
        <v>538</v>
      </c>
      <c r="B22" s="240" t="s">
        <v>549</v>
      </c>
      <c r="C22" s="240"/>
      <c r="D22" s="237"/>
      <c r="E22" s="238"/>
    </row>
    <row r="23" spans="1:5" ht="128.25" x14ac:dyDescent="0.2">
      <c r="A23" s="241" t="s">
        <v>550</v>
      </c>
      <c r="B23" s="240" t="s">
        <v>551</v>
      </c>
      <c r="C23" s="240" t="s">
        <v>552</v>
      </c>
      <c r="D23" s="237" t="s">
        <v>536</v>
      </c>
      <c r="E23" s="238" t="s">
        <v>553</v>
      </c>
    </row>
    <row r="24" spans="1:5" ht="99.75" x14ac:dyDescent="0.2">
      <c r="A24" s="241" t="s">
        <v>554</v>
      </c>
      <c r="B24" s="240" t="s">
        <v>555</v>
      </c>
      <c r="C24" s="240" t="s">
        <v>556</v>
      </c>
      <c r="D24" s="237" t="s">
        <v>557</v>
      </c>
      <c r="E24" s="238" t="s">
        <v>558</v>
      </c>
    </row>
    <row r="25" spans="1:5" x14ac:dyDescent="0.2">
      <c r="A25" s="241"/>
      <c r="B25" s="240"/>
      <c r="C25" s="240"/>
      <c r="D25" s="237"/>
      <c r="E25" s="238"/>
    </row>
    <row r="26" spans="1:5" x14ac:dyDescent="0.2">
      <c r="A26" s="241" t="s">
        <v>542</v>
      </c>
      <c r="B26" s="240" t="s">
        <v>559</v>
      </c>
      <c r="C26" s="240"/>
      <c r="D26" s="237"/>
      <c r="E26" s="238"/>
    </row>
    <row r="27" spans="1:5" ht="213.75" x14ac:dyDescent="0.2">
      <c r="A27" s="241" t="s">
        <v>560</v>
      </c>
      <c r="B27" s="240" t="s">
        <v>561</v>
      </c>
      <c r="C27" s="240" t="s">
        <v>562</v>
      </c>
      <c r="D27" s="237" t="s">
        <v>522</v>
      </c>
      <c r="E27" s="238" t="s">
        <v>563</v>
      </c>
    </row>
    <row r="28" spans="1:5" x14ac:dyDescent="0.2">
      <c r="A28" s="241"/>
      <c r="B28" s="240"/>
      <c r="C28" s="240"/>
      <c r="D28" s="237"/>
      <c r="E28" s="238"/>
    </row>
    <row r="29" spans="1:5" ht="15" x14ac:dyDescent="0.2">
      <c r="A29" s="235">
        <v>1.3</v>
      </c>
      <c r="B29" s="239" t="s">
        <v>564</v>
      </c>
      <c r="C29" s="240"/>
      <c r="D29" s="237"/>
      <c r="E29" s="238"/>
    </row>
    <row r="30" spans="1:5" ht="313.5" x14ac:dyDescent="0.2">
      <c r="A30" s="241" t="s">
        <v>565</v>
      </c>
      <c r="B30" s="240" t="s">
        <v>566</v>
      </c>
      <c r="C30" s="240" t="s">
        <v>567</v>
      </c>
      <c r="D30" s="237" t="s">
        <v>522</v>
      </c>
      <c r="E30" s="238" t="s">
        <v>568</v>
      </c>
    </row>
    <row r="31" spans="1:5" x14ac:dyDescent="0.2">
      <c r="A31" s="241"/>
      <c r="B31" s="240"/>
      <c r="C31" s="240"/>
      <c r="D31" s="237"/>
      <c r="E31" s="238"/>
    </row>
    <row r="32" spans="1:5" ht="15" x14ac:dyDescent="0.2">
      <c r="A32" s="235">
        <v>2</v>
      </c>
      <c r="B32" s="236" t="s">
        <v>569</v>
      </c>
      <c r="C32" s="236"/>
      <c r="D32" s="237"/>
      <c r="E32" s="238"/>
    </row>
    <row r="33" spans="1:5" ht="15" x14ac:dyDescent="0.2">
      <c r="A33" s="235">
        <v>2.1</v>
      </c>
      <c r="B33" s="239" t="s">
        <v>570</v>
      </c>
      <c r="C33" s="240"/>
      <c r="D33" s="237"/>
      <c r="E33" s="238"/>
    </row>
    <row r="34" spans="1:5" ht="171" x14ac:dyDescent="0.2">
      <c r="A34" s="241" t="s">
        <v>571</v>
      </c>
      <c r="B34" s="240" t="s">
        <v>572</v>
      </c>
      <c r="C34" s="240" t="s">
        <v>573</v>
      </c>
      <c r="D34" s="237" t="s">
        <v>574</v>
      </c>
      <c r="E34" s="238" t="s">
        <v>575</v>
      </c>
    </row>
    <row r="35" spans="1:5" x14ac:dyDescent="0.2">
      <c r="A35" s="241"/>
      <c r="B35" s="240"/>
      <c r="C35" s="240"/>
      <c r="D35" s="237"/>
      <c r="E35" s="238"/>
    </row>
    <row r="36" spans="1:5" ht="15" x14ac:dyDescent="0.2">
      <c r="A36" s="235">
        <v>3</v>
      </c>
      <c r="B36" s="236" t="s">
        <v>576</v>
      </c>
      <c r="C36" s="236"/>
      <c r="D36" s="237"/>
      <c r="E36" s="238"/>
    </row>
    <row r="37" spans="1:5" ht="15" x14ac:dyDescent="0.2">
      <c r="A37" s="235">
        <v>3.1</v>
      </c>
      <c r="B37" s="239" t="s">
        <v>577</v>
      </c>
      <c r="C37" s="240"/>
      <c r="D37" s="237"/>
      <c r="E37" s="242" t="s">
        <v>578</v>
      </c>
    </row>
    <row r="38" spans="1:5" ht="71.25" x14ac:dyDescent="0.2">
      <c r="A38" s="241" t="s">
        <v>579</v>
      </c>
      <c r="B38" s="240" t="s">
        <v>580</v>
      </c>
      <c r="C38" s="240" t="s">
        <v>581</v>
      </c>
      <c r="D38" s="237" t="s">
        <v>582</v>
      </c>
      <c r="E38" s="242"/>
    </row>
    <row r="39" spans="1:5" ht="85.5" x14ac:dyDescent="0.2">
      <c r="A39" s="241" t="s">
        <v>583</v>
      </c>
      <c r="B39" s="240" t="s">
        <v>584</v>
      </c>
      <c r="C39" s="240" t="s">
        <v>585</v>
      </c>
      <c r="D39" s="237" t="s">
        <v>582</v>
      </c>
      <c r="E39" s="242"/>
    </row>
    <row r="40" spans="1:5" ht="15" x14ac:dyDescent="0.2">
      <c r="A40" s="235"/>
      <c r="B40" s="239"/>
      <c r="C40" s="240"/>
      <c r="D40" s="237"/>
      <c r="E40" s="242"/>
    </row>
    <row r="41" spans="1:5" ht="15" x14ac:dyDescent="0.2">
      <c r="A41" s="235">
        <v>3.2</v>
      </c>
      <c r="B41" s="239" t="s">
        <v>586</v>
      </c>
      <c r="C41" s="240"/>
      <c r="D41" s="237"/>
      <c r="E41" s="242"/>
    </row>
    <row r="42" spans="1:5" ht="99.75" x14ac:dyDescent="0.2">
      <c r="A42" s="241" t="s">
        <v>587</v>
      </c>
      <c r="B42" s="240" t="s">
        <v>588</v>
      </c>
      <c r="C42" s="240" t="s">
        <v>589</v>
      </c>
      <c r="D42" s="237" t="s">
        <v>582</v>
      </c>
      <c r="E42" s="242"/>
    </row>
    <row r="43" spans="1:5" ht="85.5" x14ac:dyDescent="0.2">
      <c r="A43" s="241" t="s">
        <v>590</v>
      </c>
      <c r="B43" s="240" t="s">
        <v>591</v>
      </c>
      <c r="C43" s="240" t="s">
        <v>592</v>
      </c>
      <c r="D43" s="237" t="s">
        <v>582</v>
      </c>
      <c r="E43" s="242"/>
    </row>
    <row r="44" spans="1:5" ht="15" x14ac:dyDescent="0.2">
      <c r="A44" s="235"/>
      <c r="B44" s="239"/>
      <c r="C44" s="240"/>
      <c r="D44" s="237"/>
      <c r="E44" s="242"/>
    </row>
    <row r="45" spans="1:5" ht="15" x14ac:dyDescent="0.2">
      <c r="A45" s="235">
        <v>3.3</v>
      </c>
      <c r="B45" s="239" t="s">
        <v>593</v>
      </c>
      <c r="C45" s="240"/>
      <c r="D45" s="237"/>
      <c r="E45" s="242"/>
    </row>
    <row r="46" spans="1:5" ht="142.5" x14ac:dyDescent="0.2">
      <c r="A46" s="241" t="s">
        <v>594</v>
      </c>
      <c r="B46" s="240" t="s">
        <v>595</v>
      </c>
      <c r="C46" s="240" t="s">
        <v>596</v>
      </c>
      <c r="D46" s="237" t="s">
        <v>582</v>
      </c>
      <c r="E46" s="242"/>
    </row>
    <row r="47" spans="1:5" ht="142.5" x14ac:dyDescent="0.2">
      <c r="A47" s="241" t="s">
        <v>597</v>
      </c>
      <c r="B47" s="240" t="s">
        <v>598</v>
      </c>
      <c r="C47" s="240" t="s">
        <v>599</v>
      </c>
      <c r="D47" s="237" t="s">
        <v>582</v>
      </c>
      <c r="E47" s="242"/>
    </row>
    <row r="48" spans="1:5" ht="85.5" x14ac:dyDescent="0.2">
      <c r="A48" s="241" t="s">
        <v>600</v>
      </c>
      <c r="B48" s="240" t="s">
        <v>601</v>
      </c>
      <c r="C48" s="240" t="s">
        <v>602</v>
      </c>
      <c r="D48" s="237" t="s">
        <v>582</v>
      </c>
      <c r="E48" s="242"/>
    </row>
    <row r="49" spans="1:5" ht="114" x14ac:dyDescent="0.2">
      <c r="A49" s="241" t="s">
        <v>600</v>
      </c>
      <c r="B49" s="240" t="s">
        <v>603</v>
      </c>
      <c r="C49" s="240" t="s">
        <v>604</v>
      </c>
      <c r="D49" s="237" t="s">
        <v>582</v>
      </c>
      <c r="E49" s="242"/>
    </row>
    <row r="50" spans="1:5" x14ac:dyDescent="0.2">
      <c r="A50" s="241"/>
      <c r="B50" s="240"/>
      <c r="C50" s="240"/>
      <c r="D50" s="237"/>
      <c r="E50" s="238"/>
    </row>
    <row r="51" spans="1:5" ht="15" x14ac:dyDescent="0.2">
      <c r="A51" s="235">
        <v>4</v>
      </c>
      <c r="B51" s="236" t="s">
        <v>605</v>
      </c>
      <c r="C51" s="236"/>
      <c r="D51" s="237"/>
      <c r="E51" s="238"/>
    </row>
    <row r="52" spans="1:5" ht="15" x14ac:dyDescent="0.2">
      <c r="A52" s="235">
        <v>4.0999999999999996</v>
      </c>
      <c r="B52" s="239" t="s">
        <v>606</v>
      </c>
      <c r="C52" s="240"/>
      <c r="D52" s="237"/>
      <c r="E52" s="238"/>
    </row>
    <row r="53" spans="1:5" ht="156.75" x14ac:dyDescent="0.2">
      <c r="A53" s="241" t="s">
        <v>607</v>
      </c>
      <c r="B53" s="240" t="s">
        <v>608</v>
      </c>
      <c r="C53" s="240" t="s">
        <v>609</v>
      </c>
      <c r="D53" s="237" t="s">
        <v>582</v>
      </c>
      <c r="E53" s="238" t="s">
        <v>610</v>
      </c>
    </row>
    <row r="54" spans="1:5" x14ac:dyDescent="0.2">
      <c r="A54" s="241"/>
      <c r="B54" s="240"/>
      <c r="C54" s="240"/>
      <c r="D54" s="237"/>
      <c r="E54" s="238"/>
    </row>
    <row r="55" spans="1:5" ht="30" x14ac:dyDescent="0.2">
      <c r="A55" s="235">
        <v>5</v>
      </c>
      <c r="B55" s="243" t="s">
        <v>611</v>
      </c>
      <c r="C55" s="243"/>
      <c r="D55" s="237"/>
      <c r="E55" s="238"/>
    </row>
    <row r="56" spans="1:5" ht="15" x14ac:dyDescent="0.2">
      <c r="A56" s="235">
        <v>5.0999999999999996</v>
      </c>
      <c r="B56" s="239" t="s">
        <v>612</v>
      </c>
      <c r="C56" s="240"/>
      <c r="D56" s="237"/>
      <c r="E56" s="238"/>
    </row>
    <row r="57" spans="1:5" ht="156.75" x14ac:dyDescent="0.2">
      <c r="A57" s="241" t="s">
        <v>613</v>
      </c>
      <c r="B57" s="240" t="s">
        <v>614</v>
      </c>
      <c r="C57" s="240" t="s">
        <v>615</v>
      </c>
      <c r="D57" s="237" t="s">
        <v>582</v>
      </c>
      <c r="E57" s="238" t="s">
        <v>616</v>
      </c>
    </row>
    <row r="58" spans="1:5" x14ac:dyDescent="0.2">
      <c r="A58" s="241"/>
      <c r="B58" s="240"/>
      <c r="C58" s="240"/>
      <c r="D58" s="237"/>
      <c r="E58" s="238"/>
    </row>
    <row r="59" spans="1:5" ht="15" x14ac:dyDescent="0.2">
      <c r="A59" s="235">
        <v>5.2</v>
      </c>
      <c r="B59" s="239" t="s">
        <v>617</v>
      </c>
      <c r="C59" s="240"/>
      <c r="D59" s="237"/>
      <c r="E59" s="238"/>
    </row>
    <row r="60" spans="1:5" ht="99.75" x14ac:dyDescent="0.2">
      <c r="A60" s="241" t="s">
        <v>618</v>
      </c>
      <c r="B60" s="240" t="s">
        <v>619</v>
      </c>
      <c r="C60" s="240" t="s">
        <v>620</v>
      </c>
      <c r="D60" s="237" t="s">
        <v>582</v>
      </c>
      <c r="E60" s="238" t="s">
        <v>621</v>
      </c>
    </row>
    <row r="61" spans="1:5" ht="128.25" x14ac:dyDescent="0.2">
      <c r="A61" s="241" t="s">
        <v>622</v>
      </c>
      <c r="B61" s="240" t="s">
        <v>623</v>
      </c>
      <c r="C61" s="240" t="s">
        <v>624</v>
      </c>
      <c r="D61" s="237" t="s">
        <v>582</v>
      </c>
      <c r="E61" s="238" t="s">
        <v>621</v>
      </c>
    </row>
    <row r="62" spans="1:5" x14ac:dyDescent="0.2">
      <c r="A62" s="241"/>
      <c r="B62" s="240"/>
      <c r="C62" s="240"/>
      <c r="D62" s="237"/>
      <c r="E62" s="238"/>
    </row>
    <row r="63" spans="1:5" ht="15" x14ac:dyDescent="0.2">
      <c r="A63" s="235">
        <v>5.3</v>
      </c>
      <c r="B63" s="239" t="s">
        <v>625</v>
      </c>
      <c r="C63" s="240"/>
      <c r="D63" s="237"/>
      <c r="E63" s="238"/>
    </row>
    <row r="64" spans="1:5" ht="85.5" x14ac:dyDescent="0.2">
      <c r="A64" s="241" t="s">
        <v>626</v>
      </c>
      <c r="B64" s="240" t="s">
        <v>627</v>
      </c>
      <c r="C64" s="240" t="s">
        <v>628</v>
      </c>
      <c r="D64" s="237" t="s">
        <v>582</v>
      </c>
      <c r="E64" s="238" t="s">
        <v>629</v>
      </c>
    </row>
    <row r="65" spans="1:5" ht="85.5" x14ac:dyDescent="0.2">
      <c r="A65" s="241" t="s">
        <v>630</v>
      </c>
      <c r="B65" s="240" t="s">
        <v>631</v>
      </c>
      <c r="C65" s="240" t="s">
        <v>632</v>
      </c>
      <c r="D65" s="237" t="s">
        <v>582</v>
      </c>
      <c r="E65" s="238" t="s">
        <v>629</v>
      </c>
    </row>
    <row r="66" spans="1:5" ht="57" x14ac:dyDescent="0.2">
      <c r="A66" s="241" t="s">
        <v>633</v>
      </c>
      <c r="B66" s="240" t="s">
        <v>634</v>
      </c>
      <c r="C66" s="240" t="s">
        <v>635</v>
      </c>
      <c r="D66" s="237" t="s">
        <v>582</v>
      </c>
      <c r="E66" s="238" t="s">
        <v>629</v>
      </c>
    </row>
    <row r="67" spans="1:5" ht="57" x14ac:dyDescent="0.2">
      <c r="A67" s="241" t="s">
        <v>636</v>
      </c>
      <c r="B67" s="240" t="s">
        <v>637</v>
      </c>
      <c r="C67" s="240" t="s">
        <v>638</v>
      </c>
      <c r="D67" s="237" t="s">
        <v>582</v>
      </c>
      <c r="E67" s="238" t="s">
        <v>629</v>
      </c>
    </row>
    <row r="68" spans="1:5" x14ac:dyDescent="0.2">
      <c r="A68" s="241"/>
      <c r="B68" s="240"/>
      <c r="C68" s="240"/>
      <c r="D68" s="237"/>
      <c r="E68" s="238"/>
    </row>
  </sheetData>
  <mergeCells count="7">
    <mergeCell ref="B51:C51"/>
    <mergeCell ref="A5:E6"/>
    <mergeCell ref="A7:E7"/>
    <mergeCell ref="B10:C10"/>
    <mergeCell ref="B32:C32"/>
    <mergeCell ref="B36:C36"/>
    <mergeCell ref="E37:E49"/>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3"/>
  <sheetViews>
    <sheetView showGridLines="0" view="pageBreakPreview" zoomScale="60" zoomScaleNormal="85" workbookViewId="0">
      <selection activeCell="L11" sqref="L11"/>
    </sheetView>
  </sheetViews>
  <sheetFormatPr defaultRowHeight="18" x14ac:dyDescent="0.25"/>
  <cols>
    <col min="1" max="1" width="10.125" style="118" bestFit="1" customWidth="1"/>
    <col min="2" max="2" width="12" style="118" customWidth="1"/>
    <col min="3" max="3" width="10.875" style="118" customWidth="1"/>
    <col min="4" max="4" width="68.5" style="118" customWidth="1"/>
    <col min="5" max="5" width="8" style="118" bestFit="1" customWidth="1"/>
    <col min="6" max="6" width="13.125" style="150" bestFit="1" customWidth="1"/>
    <col min="7" max="8" width="15.75" style="151" bestFit="1" customWidth="1"/>
    <col min="9" max="9" width="17.625" style="151" customWidth="1"/>
    <col min="10" max="10" width="13.125" style="118" bestFit="1" customWidth="1"/>
    <col min="11" max="16384" width="9" style="118"/>
  </cols>
  <sheetData>
    <row r="1" spans="1:10" x14ac:dyDescent="0.25">
      <c r="A1" s="112"/>
      <c r="B1" s="113"/>
      <c r="C1" s="113"/>
      <c r="D1" s="114"/>
      <c r="E1" s="114"/>
      <c r="F1" s="115"/>
      <c r="G1" s="116"/>
      <c r="H1" s="116"/>
      <c r="I1" s="116"/>
      <c r="J1" s="117"/>
    </row>
    <row r="2" spans="1:10" x14ac:dyDescent="0.25">
      <c r="A2" s="119"/>
      <c r="B2" s="114"/>
      <c r="C2" s="114"/>
      <c r="D2" s="114"/>
      <c r="E2" s="114"/>
      <c r="F2" s="115"/>
      <c r="G2" s="116"/>
      <c r="H2" s="116"/>
      <c r="I2" s="116"/>
      <c r="J2" s="117"/>
    </row>
    <row r="3" spans="1:10" x14ac:dyDescent="0.25">
      <c r="A3" s="119"/>
      <c r="B3" s="114"/>
      <c r="C3" s="114"/>
      <c r="D3" s="114"/>
      <c r="E3" s="114"/>
      <c r="F3" s="115"/>
      <c r="G3" s="116"/>
      <c r="H3" s="116"/>
      <c r="I3" s="116"/>
      <c r="J3" s="117"/>
    </row>
    <row r="4" spans="1:10" x14ac:dyDescent="0.25">
      <c r="A4" s="119"/>
      <c r="B4" s="114"/>
      <c r="C4" s="114"/>
      <c r="D4" s="114"/>
      <c r="E4" s="114"/>
      <c r="F4" s="115"/>
      <c r="G4" s="116"/>
      <c r="H4" s="116"/>
      <c r="I4" s="116"/>
      <c r="J4" s="117"/>
    </row>
    <row r="5" spans="1:10" ht="22.5" x14ac:dyDescent="0.45">
      <c r="A5" s="120"/>
      <c r="B5" s="121" t="s">
        <v>368</v>
      </c>
      <c r="C5" s="122"/>
      <c r="D5" s="123"/>
      <c r="E5" s="123"/>
      <c r="F5" s="124"/>
      <c r="G5" s="125"/>
      <c r="H5" s="126"/>
      <c r="I5" s="126"/>
      <c r="J5" s="117"/>
    </row>
    <row r="6" spans="1:10" x14ac:dyDescent="0.25">
      <c r="A6" s="120"/>
      <c r="B6" s="164" t="s">
        <v>369</v>
      </c>
      <c r="C6" s="164"/>
      <c r="D6" s="164"/>
      <c r="E6" s="127"/>
      <c r="F6" s="128"/>
      <c r="G6" s="129"/>
      <c r="H6" s="129"/>
      <c r="I6" s="129"/>
      <c r="J6" s="117"/>
    </row>
    <row r="7" spans="1:10" ht="22.5" x14ac:dyDescent="0.45">
      <c r="A7" s="120"/>
      <c r="B7" s="130" t="s">
        <v>49</v>
      </c>
      <c r="C7" s="126"/>
      <c r="D7" s="117"/>
      <c r="E7" s="130"/>
      <c r="F7" s="131"/>
      <c r="G7" s="132" t="s">
        <v>506</v>
      </c>
      <c r="H7" s="126"/>
      <c r="I7" s="126"/>
      <c r="J7" s="117"/>
    </row>
    <row r="8" spans="1:10" ht="18.75" x14ac:dyDescent="0.25">
      <c r="A8" s="120"/>
      <c r="B8" s="133" t="s">
        <v>155</v>
      </c>
      <c r="C8" s="117"/>
      <c r="D8" s="133" t="s">
        <v>156</v>
      </c>
      <c r="E8" s="165" t="s">
        <v>50</v>
      </c>
      <c r="F8" s="165"/>
      <c r="G8" s="125"/>
      <c r="H8" s="166"/>
      <c r="I8" s="166"/>
      <c r="J8" s="117"/>
    </row>
    <row r="9" spans="1:10" x14ac:dyDescent="0.25">
      <c r="A9" s="134"/>
      <c r="B9" s="134"/>
      <c r="C9" s="134"/>
      <c r="D9" s="134"/>
      <c r="E9" s="167"/>
      <c r="F9" s="167"/>
      <c r="G9" s="168"/>
      <c r="H9" s="168"/>
      <c r="I9" s="167"/>
      <c r="J9" s="167"/>
    </row>
    <row r="10" spans="1:10" ht="15" customHeight="1" x14ac:dyDescent="0.25">
      <c r="A10" s="162" t="s">
        <v>296</v>
      </c>
      <c r="B10" s="163"/>
      <c r="C10" s="163"/>
      <c r="D10" s="163"/>
      <c r="E10" s="163"/>
      <c r="F10" s="163"/>
      <c r="G10" s="163"/>
      <c r="H10" s="163"/>
      <c r="I10" s="163"/>
      <c r="J10" s="163"/>
    </row>
    <row r="11" spans="1:10" ht="36" x14ac:dyDescent="0.25">
      <c r="A11" s="135" t="s">
        <v>0</v>
      </c>
      <c r="B11" s="135" t="s">
        <v>1</v>
      </c>
      <c r="C11" s="135" t="s">
        <v>2</v>
      </c>
      <c r="D11" s="135" t="s">
        <v>3</v>
      </c>
      <c r="E11" s="135" t="s">
        <v>4</v>
      </c>
      <c r="F11" s="136" t="s">
        <v>5</v>
      </c>
      <c r="G11" s="137" t="s">
        <v>6</v>
      </c>
      <c r="H11" s="137" t="s">
        <v>7</v>
      </c>
      <c r="I11" s="138" t="s">
        <v>8</v>
      </c>
      <c r="J11" s="139" t="s">
        <v>9</v>
      </c>
    </row>
    <row r="12" spans="1:10" ht="54" x14ac:dyDescent="0.25">
      <c r="A12" s="140" t="s">
        <v>10</v>
      </c>
      <c r="B12" s="141" t="s">
        <v>17</v>
      </c>
      <c r="C12" s="140" t="s">
        <v>13</v>
      </c>
      <c r="D12" s="140" t="s">
        <v>18</v>
      </c>
      <c r="E12" s="142" t="s">
        <v>149</v>
      </c>
      <c r="F12" s="143">
        <v>2.7</v>
      </c>
      <c r="G12" s="144">
        <v>550.87</v>
      </c>
      <c r="H12" s="144">
        <v>688.58</v>
      </c>
      <c r="I12" s="144">
        <v>1859.16</v>
      </c>
      <c r="J12" s="145">
        <v>6.5507840268351145E-3</v>
      </c>
    </row>
    <row r="13" spans="1:10" x14ac:dyDescent="0.25">
      <c r="A13" s="140" t="s">
        <v>297</v>
      </c>
      <c r="B13" s="141" t="s">
        <v>298</v>
      </c>
      <c r="C13" s="140" t="s">
        <v>11</v>
      </c>
      <c r="D13" s="140" t="s">
        <v>299</v>
      </c>
      <c r="E13" s="142" t="s">
        <v>19</v>
      </c>
      <c r="F13" s="143">
        <v>1</v>
      </c>
      <c r="G13" s="144">
        <v>126.3</v>
      </c>
      <c r="H13" s="144">
        <v>157.87</v>
      </c>
      <c r="I13" s="144">
        <v>157.87</v>
      </c>
      <c r="J13" s="145">
        <v>5.5625781230042571E-4</v>
      </c>
    </row>
    <row r="14" spans="1:10" ht="54" x14ac:dyDescent="0.25">
      <c r="A14" s="140" t="s">
        <v>300</v>
      </c>
      <c r="B14" s="141" t="s">
        <v>301</v>
      </c>
      <c r="C14" s="140" t="s">
        <v>13</v>
      </c>
      <c r="D14" s="140" t="s">
        <v>302</v>
      </c>
      <c r="E14" s="142" t="s">
        <v>12</v>
      </c>
      <c r="F14" s="143">
        <v>1050</v>
      </c>
      <c r="G14" s="144">
        <v>12.84</v>
      </c>
      <c r="H14" s="144">
        <v>16.05</v>
      </c>
      <c r="I14" s="144">
        <v>16852.5</v>
      </c>
      <c r="J14" s="145">
        <v>5.9380089832095549E-2</v>
      </c>
    </row>
    <row r="15" spans="1:10" ht="108" x14ac:dyDescent="0.25">
      <c r="A15" s="140" t="s">
        <v>482</v>
      </c>
      <c r="B15" s="141" t="s">
        <v>483</v>
      </c>
      <c r="C15" s="140" t="s">
        <v>13</v>
      </c>
      <c r="D15" s="140" t="s">
        <v>484</v>
      </c>
      <c r="E15" s="142" t="s">
        <v>32</v>
      </c>
      <c r="F15" s="143">
        <v>2</v>
      </c>
      <c r="G15" s="144">
        <v>892.94</v>
      </c>
      <c r="H15" s="144">
        <v>1116.17</v>
      </c>
      <c r="I15" s="144">
        <v>2232.34</v>
      </c>
      <c r="J15" s="145">
        <v>7.8656905346850721E-3</v>
      </c>
    </row>
    <row r="16" spans="1:10" x14ac:dyDescent="0.25">
      <c r="A16" s="135" t="s">
        <v>15</v>
      </c>
      <c r="B16" s="135"/>
      <c r="C16" s="135"/>
      <c r="D16" s="135" t="s">
        <v>303</v>
      </c>
      <c r="E16" s="135"/>
      <c r="F16" s="136"/>
      <c r="G16" s="137"/>
      <c r="H16" s="137"/>
      <c r="I16" s="138">
        <v>10558.1</v>
      </c>
      <c r="J16" s="139">
        <v>3.7201657110591785E-2</v>
      </c>
    </row>
    <row r="17" spans="1:10" x14ac:dyDescent="0.25">
      <c r="A17" s="140" t="s">
        <v>16</v>
      </c>
      <c r="B17" s="141" t="s">
        <v>304</v>
      </c>
      <c r="C17" s="140" t="s">
        <v>11</v>
      </c>
      <c r="D17" s="140" t="s">
        <v>30</v>
      </c>
      <c r="E17" s="142" t="s">
        <v>32</v>
      </c>
      <c r="F17" s="143">
        <v>2</v>
      </c>
      <c r="G17" s="144">
        <v>4223.24</v>
      </c>
      <c r="H17" s="144">
        <v>5279.05</v>
      </c>
      <c r="I17" s="144">
        <v>10558.1</v>
      </c>
      <c r="J17" s="145">
        <v>3.7201657110591785E-2</v>
      </c>
    </row>
    <row r="18" spans="1:10" x14ac:dyDescent="0.25">
      <c r="A18" s="135" t="s">
        <v>20</v>
      </c>
      <c r="B18" s="135"/>
      <c r="C18" s="135"/>
      <c r="D18" s="135" t="s">
        <v>305</v>
      </c>
      <c r="E18" s="135"/>
      <c r="F18" s="136"/>
      <c r="G18" s="137"/>
      <c r="H18" s="137"/>
      <c r="I18" s="138">
        <v>103525.15</v>
      </c>
      <c r="J18" s="139">
        <v>0.36477274629171735</v>
      </c>
    </row>
    <row r="19" spans="1:10" x14ac:dyDescent="0.25">
      <c r="A19" s="140" t="s">
        <v>21</v>
      </c>
      <c r="B19" s="141" t="s">
        <v>306</v>
      </c>
      <c r="C19" s="140" t="s">
        <v>14</v>
      </c>
      <c r="D19" s="140" t="s">
        <v>361</v>
      </c>
      <c r="E19" s="142" t="s">
        <v>151</v>
      </c>
      <c r="F19" s="143">
        <v>447</v>
      </c>
      <c r="G19" s="144">
        <v>8.91</v>
      </c>
      <c r="H19" s="144">
        <v>11.13</v>
      </c>
      <c r="I19" s="144">
        <v>4975.1099999999997</v>
      </c>
      <c r="J19" s="145">
        <v>1.7529890445011534E-2</v>
      </c>
    </row>
    <row r="20" spans="1:10" ht="36" x14ac:dyDescent="0.25">
      <c r="A20" s="140" t="s">
        <v>22</v>
      </c>
      <c r="B20" s="141" t="s">
        <v>308</v>
      </c>
      <c r="C20" s="140" t="s">
        <v>14</v>
      </c>
      <c r="D20" s="140" t="s">
        <v>362</v>
      </c>
      <c r="E20" s="142" t="s">
        <v>149</v>
      </c>
      <c r="F20" s="143">
        <v>742.33</v>
      </c>
      <c r="G20" s="144">
        <v>24.34</v>
      </c>
      <c r="H20" s="144">
        <v>30.42</v>
      </c>
      <c r="I20" s="144">
        <v>22581.67</v>
      </c>
      <c r="J20" s="145">
        <v>7.9566924382657597E-2</v>
      </c>
    </row>
    <row r="21" spans="1:10" ht="36" x14ac:dyDescent="0.25">
      <c r="A21" s="140" t="s">
        <v>23</v>
      </c>
      <c r="B21" s="141" t="s">
        <v>42</v>
      </c>
      <c r="C21" s="140" t="s">
        <v>14</v>
      </c>
      <c r="D21" s="140" t="s">
        <v>48</v>
      </c>
      <c r="E21" s="142" t="s">
        <v>151</v>
      </c>
      <c r="F21" s="143">
        <v>447</v>
      </c>
      <c r="G21" s="144">
        <v>124.96</v>
      </c>
      <c r="H21" s="144">
        <v>156.19999999999999</v>
      </c>
      <c r="I21" s="144">
        <v>69821.399999999994</v>
      </c>
      <c r="J21" s="145">
        <v>0.24601697102522926</v>
      </c>
    </row>
    <row r="22" spans="1:10" ht="36" x14ac:dyDescent="0.25">
      <c r="A22" s="140" t="s">
        <v>310</v>
      </c>
      <c r="B22" s="141" t="s">
        <v>311</v>
      </c>
      <c r="C22" s="140" t="s">
        <v>13</v>
      </c>
      <c r="D22" s="140" t="s">
        <v>312</v>
      </c>
      <c r="E22" s="142" t="s">
        <v>149</v>
      </c>
      <c r="F22" s="143">
        <v>91.8</v>
      </c>
      <c r="G22" s="144">
        <v>35.72</v>
      </c>
      <c r="H22" s="144">
        <v>44.65</v>
      </c>
      <c r="I22" s="144">
        <v>4098.87</v>
      </c>
      <c r="J22" s="145">
        <v>1.4442442890377183E-2</v>
      </c>
    </row>
    <row r="23" spans="1:10" ht="72" x14ac:dyDescent="0.25">
      <c r="A23" s="140" t="s">
        <v>313</v>
      </c>
      <c r="B23" s="141" t="s">
        <v>314</v>
      </c>
      <c r="C23" s="140" t="s">
        <v>13</v>
      </c>
      <c r="D23" s="140" t="s">
        <v>315</v>
      </c>
      <c r="E23" s="142" t="s">
        <v>19</v>
      </c>
      <c r="F23" s="143">
        <v>30</v>
      </c>
      <c r="G23" s="144">
        <v>54.62</v>
      </c>
      <c r="H23" s="144">
        <v>68.27</v>
      </c>
      <c r="I23" s="144">
        <v>2048.1</v>
      </c>
      <c r="J23" s="145">
        <v>7.2165175484417681E-3</v>
      </c>
    </row>
    <row r="24" spans="1:10" x14ac:dyDescent="0.25">
      <c r="A24" s="135" t="s">
        <v>24</v>
      </c>
      <c r="B24" s="135"/>
      <c r="C24" s="135"/>
      <c r="D24" s="135" t="s">
        <v>41</v>
      </c>
      <c r="E24" s="135"/>
      <c r="F24" s="136"/>
      <c r="G24" s="137"/>
      <c r="H24" s="137"/>
      <c r="I24" s="138">
        <v>57969.97</v>
      </c>
      <c r="J24" s="139">
        <v>0.20425824216964156</v>
      </c>
    </row>
    <row r="25" spans="1:10" ht="54" x14ac:dyDescent="0.25">
      <c r="A25" s="140" t="s">
        <v>25</v>
      </c>
      <c r="B25" s="141" t="s">
        <v>316</v>
      </c>
      <c r="C25" s="140" t="s">
        <v>13</v>
      </c>
      <c r="D25" s="140" t="s">
        <v>317</v>
      </c>
      <c r="E25" s="142" t="s">
        <v>149</v>
      </c>
      <c r="F25" s="143">
        <v>631</v>
      </c>
      <c r="G25" s="144">
        <v>73.5</v>
      </c>
      <c r="H25" s="144">
        <v>91.87</v>
      </c>
      <c r="I25" s="144">
        <v>57969.97</v>
      </c>
      <c r="J25" s="145">
        <v>0.20425824216964156</v>
      </c>
    </row>
    <row r="26" spans="1:10" x14ac:dyDescent="0.25">
      <c r="A26" s="135" t="s">
        <v>26</v>
      </c>
      <c r="B26" s="135"/>
      <c r="C26" s="135"/>
      <c r="D26" s="135" t="s">
        <v>38</v>
      </c>
      <c r="E26" s="135"/>
      <c r="F26" s="136"/>
      <c r="G26" s="137"/>
      <c r="H26" s="137"/>
      <c r="I26" s="138">
        <v>46441</v>
      </c>
      <c r="J26" s="139">
        <v>0.16363570698070609</v>
      </c>
    </row>
    <row r="27" spans="1:10" x14ac:dyDescent="0.25">
      <c r="A27" s="140" t="s">
        <v>27</v>
      </c>
      <c r="B27" s="141" t="s">
        <v>318</v>
      </c>
      <c r="C27" s="140" t="s">
        <v>14</v>
      </c>
      <c r="D27" s="140" t="s">
        <v>363</v>
      </c>
      <c r="E27" s="142" t="s">
        <v>149</v>
      </c>
      <c r="F27" s="143">
        <v>68</v>
      </c>
      <c r="G27" s="144">
        <v>16.739999999999998</v>
      </c>
      <c r="H27" s="144">
        <v>20.92</v>
      </c>
      <c r="I27" s="144">
        <v>1422.56</v>
      </c>
      <c r="J27" s="145">
        <v>5.012415997124809E-3</v>
      </c>
    </row>
    <row r="28" spans="1:10" ht="54" x14ac:dyDescent="0.25">
      <c r="A28" s="140" t="s">
        <v>28</v>
      </c>
      <c r="B28" s="141" t="s">
        <v>320</v>
      </c>
      <c r="C28" s="140" t="s">
        <v>13</v>
      </c>
      <c r="D28" s="140" t="s">
        <v>321</v>
      </c>
      <c r="E28" s="142" t="s">
        <v>149</v>
      </c>
      <c r="F28" s="143">
        <v>68</v>
      </c>
      <c r="G28" s="144">
        <v>84.11</v>
      </c>
      <c r="H28" s="144">
        <v>105.13</v>
      </c>
      <c r="I28" s="144">
        <v>7148.84</v>
      </c>
      <c r="J28" s="145">
        <v>2.5189067580197476E-2</v>
      </c>
    </row>
    <row r="29" spans="1:10" ht="36" x14ac:dyDescent="0.25">
      <c r="A29" s="140" t="s">
        <v>322</v>
      </c>
      <c r="B29" s="141" t="s">
        <v>39</v>
      </c>
      <c r="C29" s="140" t="s">
        <v>14</v>
      </c>
      <c r="D29" s="140" t="s">
        <v>47</v>
      </c>
      <c r="E29" s="142" t="s">
        <v>148</v>
      </c>
      <c r="F29" s="143">
        <v>30</v>
      </c>
      <c r="G29" s="144">
        <v>97.22</v>
      </c>
      <c r="H29" s="144">
        <v>121.52</v>
      </c>
      <c r="I29" s="144">
        <v>3645.6</v>
      </c>
      <c r="J29" s="145">
        <v>1.2845337812899423E-2</v>
      </c>
    </row>
    <row r="30" spans="1:10" ht="36" x14ac:dyDescent="0.25">
      <c r="A30" s="140" t="s">
        <v>323</v>
      </c>
      <c r="B30" s="141" t="s">
        <v>40</v>
      </c>
      <c r="C30" s="140" t="s">
        <v>13</v>
      </c>
      <c r="D30" s="140" t="s">
        <v>324</v>
      </c>
      <c r="E30" s="142" t="s">
        <v>149</v>
      </c>
      <c r="F30" s="143">
        <v>300</v>
      </c>
      <c r="G30" s="144">
        <v>15.3</v>
      </c>
      <c r="H30" s="144">
        <v>19.12</v>
      </c>
      <c r="I30" s="144">
        <v>5736</v>
      </c>
      <c r="J30" s="145">
        <v>2.0210900179611337E-2</v>
      </c>
    </row>
    <row r="31" spans="1:10" x14ac:dyDescent="0.25">
      <c r="A31" s="140" t="s">
        <v>325</v>
      </c>
      <c r="B31" s="141" t="s">
        <v>326</v>
      </c>
      <c r="C31" s="140" t="s">
        <v>13</v>
      </c>
      <c r="D31" s="140" t="s">
        <v>327</v>
      </c>
      <c r="E31" s="142" t="s">
        <v>149</v>
      </c>
      <c r="F31" s="143">
        <v>600</v>
      </c>
      <c r="G31" s="144">
        <v>11.44</v>
      </c>
      <c r="H31" s="144">
        <v>14.3</v>
      </c>
      <c r="I31" s="144">
        <v>8580</v>
      </c>
      <c r="J31" s="145">
        <v>3.0231785833519053E-2</v>
      </c>
    </row>
    <row r="32" spans="1:10" ht="54" x14ac:dyDescent="0.25">
      <c r="A32" s="140" t="s">
        <v>328</v>
      </c>
      <c r="B32" s="141" t="s">
        <v>329</v>
      </c>
      <c r="C32" s="140" t="s">
        <v>13</v>
      </c>
      <c r="D32" s="140" t="s">
        <v>330</v>
      </c>
      <c r="E32" s="142" t="s">
        <v>149</v>
      </c>
      <c r="F32" s="143">
        <v>500</v>
      </c>
      <c r="G32" s="144">
        <v>14.81</v>
      </c>
      <c r="H32" s="144">
        <v>18.510000000000002</v>
      </c>
      <c r="I32" s="144">
        <v>9255</v>
      </c>
      <c r="J32" s="145">
        <v>3.261016059314905E-2</v>
      </c>
    </row>
    <row r="33" spans="1:10" ht="54" x14ac:dyDescent="0.25">
      <c r="A33" s="140" t="s">
        <v>331</v>
      </c>
      <c r="B33" s="141" t="s">
        <v>332</v>
      </c>
      <c r="C33" s="140" t="s">
        <v>13</v>
      </c>
      <c r="D33" s="140" t="s">
        <v>333</v>
      </c>
      <c r="E33" s="142" t="s">
        <v>149</v>
      </c>
      <c r="F33" s="143">
        <v>100</v>
      </c>
      <c r="G33" s="144">
        <v>85.23</v>
      </c>
      <c r="H33" s="144">
        <v>106.53</v>
      </c>
      <c r="I33" s="144">
        <v>10653</v>
      </c>
      <c r="J33" s="145">
        <v>3.7536038984204947E-2</v>
      </c>
    </row>
    <row r="34" spans="1:10" x14ac:dyDescent="0.25">
      <c r="A34" s="135" t="s">
        <v>29</v>
      </c>
      <c r="B34" s="135"/>
      <c r="C34" s="135"/>
      <c r="D34" s="135" t="s">
        <v>336</v>
      </c>
      <c r="E34" s="135"/>
      <c r="F34" s="136"/>
      <c r="G34" s="137"/>
      <c r="H34" s="137"/>
      <c r="I34" s="138">
        <v>12568.38</v>
      </c>
      <c r="J34" s="139">
        <v>4.4284915202131021E-2</v>
      </c>
    </row>
    <row r="35" spans="1:10" ht="72" x14ac:dyDescent="0.25">
      <c r="A35" s="140" t="s">
        <v>31</v>
      </c>
      <c r="B35" s="141" t="s">
        <v>337</v>
      </c>
      <c r="C35" s="140" t="s">
        <v>11</v>
      </c>
      <c r="D35" s="140" t="s">
        <v>364</v>
      </c>
      <c r="E35" s="142" t="s">
        <v>43</v>
      </c>
      <c r="F35" s="143">
        <v>1</v>
      </c>
      <c r="G35" s="144">
        <v>1013.31</v>
      </c>
      <c r="H35" s="144">
        <v>1266.6300000000001</v>
      </c>
      <c r="I35" s="144">
        <v>1266.6300000000001</v>
      </c>
      <c r="J35" s="145">
        <v>4.4629938100594685E-3</v>
      </c>
    </row>
    <row r="36" spans="1:10" ht="54" x14ac:dyDescent="0.25">
      <c r="A36" s="140" t="s">
        <v>339</v>
      </c>
      <c r="B36" s="141" t="s">
        <v>340</v>
      </c>
      <c r="C36" s="140" t="s">
        <v>14</v>
      </c>
      <c r="D36" s="140" t="s">
        <v>365</v>
      </c>
      <c r="E36" s="142" t="s">
        <v>149</v>
      </c>
      <c r="F36" s="143">
        <v>12</v>
      </c>
      <c r="G36" s="144">
        <v>225.51</v>
      </c>
      <c r="H36" s="144">
        <v>281.88</v>
      </c>
      <c r="I36" s="144">
        <v>3382.56</v>
      </c>
      <c r="J36" s="145">
        <v>1.1918511595457832E-2</v>
      </c>
    </row>
    <row r="37" spans="1:10" ht="72" x14ac:dyDescent="0.25">
      <c r="A37" s="140" t="s">
        <v>342</v>
      </c>
      <c r="B37" s="141" t="s">
        <v>343</v>
      </c>
      <c r="C37" s="140" t="s">
        <v>13</v>
      </c>
      <c r="D37" s="140" t="s">
        <v>344</v>
      </c>
      <c r="E37" s="142" t="s">
        <v>148</v>
      </c>
      <c r="F37" s="143">
        <v>3</v>
      </c>
      <c r="G37" s="144">
        <v>754.89</v>
      </c>
      <c r="H37" s="144">
        <v>943.61</v>
      </c>
      <c r="I37" s="144">
        <v>2830.83</v>
      </c>
      <c r="J37" s="145">
        <v>9.9744809197087111E-3</v>
      </c>
    </row>
    <row r="38" spans="1:10" ht="72" x14ac:dyDescent="0.25">
      <c r="A38" s="140" t="s">
        <v>345</v>
      </c>
      <c r="B38" s="141" t="s">
        <v>346</v>
      </c>
      <c r="C38" s="140" t="s">
        <v>13</v>
      </c>
      <c r="D38" s="140" t="s">
        <v>347</v>
      </c>
      <c r="E38" s="142" t="s">
        <v>37</v>
      </c>
      <c r="F38" s="143">
        <v>150</v>
      </c>
      <c r="G38" s="144">
        <v>13.76</v>
      </c>
      <c r="H38" s="144">
        <v>17.2</v>
      </c>
      <c r="I38" s="144">
        <v>2580</v>
      </c>
      <c r="J38" s="145">
        <v>9.0906768590302053E-3</v>
      </c>
    </row>
    <row r="39" spans="1:10" ht="54" x14ac:dyDescent="0.25">
      <c r="A39" s="140" t="s">
        <v>348</v>
      </c>
      <c r="B39" s="141" t="s">
        <v>349</v>
      </c>
      <c r="C39" s="140" t="s">
        <v>13</v>
      </c>
      <c r="D39" s="140" t="s">
        <v>350</v>
      </c>
      <c r="E39" s="142" t="s">
        <v>149</v>
      </c>
      <c r="F39" s="143">
        <v>12</v>
      </c>
      <c r="G39" s="144">
        <v>87.91</v>
      </c>
      <c r="H39" s="144">
        <v>109.88</v>
      </c>
      <c r="I39" s="144">
        <v>1318.56</v>
      </c>
      <c r="J39" s="145">
        <v>4.6459701082336696E-3</v>
      </c>
    </row>
    <row r="40" spans="1:10" ht="54" x14ac:dyDescent="0.25">
      <c r="A40" s="140" t="s">
        <v>351</v>
      </c>
      <c r="B40" s="141" t="s">
        <v>334</v>
      </c>
      <c r="C40" s="140" t="s">
        <v>13</v>
      </c>
      <c r="D40" s="140" t="s">
        <v>335</v>
      </c>
      <c r="E40" s="142" t="s">
        <v>149</v>
      </c>
      <c r="F40" s="143">
        <v>60</v>
      </c>
      <c r="G40" s="144">
        <v>15.87</v>
      </c>
      <c r="H40" s="144">
        <v>19.829999999999998</v>
      </c>
      <c r="I40" s="144">
        <v>1189.8</v>
      </c>
      <c r="J40" s="145">
        <v>4.1922819096411384E-3</v>
      </c>
    </row>
    <row r="41" spans="1:10" x14ac:dyDescent="0.25">
      <c r="A41" s="135" t="s">
        <v>33</v>
      </c>
      <c r="B41" s="135"/>
      <c r="C41" s="135"/>
      <c r="D41" s="135" t="s">
        <v>353</v>
      </c>
      <c r="E41" s="135"/>
      <c r="F41" s="136"/>
      <c r="G41" s="137"/>
      <c r="H41" s="137"/>
      <c r="I41" s="138">
        <v>29414.38</v>
      </c>
      <c r="J41" s="139">
        <v>0.10364210216617088</v>
      </c>
    </row>
    <row r="42" spans="1:10" ht="54" x14ac:dyDescent="0.25">
      <c r="A42" s="140" t="s">
        <v>34</v>
      </c>
      <c r="B42" s="141" t="s">
        <v>354</v>
      </c>
      <c r="C42" s="140" t="s">
        <v>11</v>
      </c>
      <c r="D42" s="140" t="s">
        <v>366</v>
      </c>
      <c r="E42" s="142" t="s">
        <v>150</v>
      </c>
      <c r="F42" s="143">
        <v>20</v>
      </c>
      <c r="G42" s="144">
        <v>628.5</v>
      </c>
      <c r="H42" s="144">
        <v>785.62</v>
      </c>
      <c r="I42" s="144">
        <v>15712.4</v>
      </c>
      <c r="J42" s="145">
        <v>5.5362926775126428E-2</v>
      </c>
    </row>
    <row r="43" spans="1:10" ht="72" x14ac:dyDescent="0.25">
      <c r="A43" s="140" t="s">
        <v>497</v>
      </c>
      <c r="B43" s="141" t="s">
        <v>356</v>
      </c>
      <c r="C43" s="140" t="s">
        <v>14</v>
      </c>
      <c r="D43" s="140" t="s">
        <v>367</v>
      </c>
      <c r="E43" s="142" t="s">
        <v>150</v>
      </c>
      <c r="F43" s="143">
        <v>2</v>
      </c>
      <c r="G43" s="144">
        <v>1953.94</v>
      </c>
      <c r="H43" s="144">
        <v>2442.42</v>
      </c>
      <c r="I43" s="144">
        <v>4884.84</v>
      </c>
      <c r="J43" s="145">
        <v>1.7211822460490349E-2</v>
      </c>
    </row>
    <row r="44" spans="1:10" ht="72" x14ac:dyDescent="0.25">
      <c r="A44" s="140" t="s">
        <v>498</v>
      </c>
      <c r="B44" s="141" t="s">
        <v>352</v>
      </c>
      <c r="C44" s="140" t="s">
        <v>14</v>
      </c>
      <c r="D44" s="140" t="s">
        <v>496</v>
      </c>
      <c r="E44" s="142" t="s">
        <v>149</v>
      </c>
      <c r="F44" s="143">
        <v>88</v>
      </c>
      <c r="G44" s="144">
        <v>33.07</v>
      </c>
      <c r="H44" s="144">
        <v>41.33</v>
      </c>
      <c r="I44" s="144">
        <v>3637.04</v>
      </c>
      <c r="J44" s="145">
        <v>1.2815176497429153E-2</v>
      </c>
    </row>
    <row r="45" spans="1:10" ht="54" x14ac:dyDescent="0.25">
      <c r="A45" s="140" t="s">
        <v>499</v>
      </c>
      <c r="B45" s="141" t="s">
        <v>212</v>
      </c>
      <c r="C45" s="140" t="s">
        <v>13</v>
      </c>
      <c r="D45" s="140" t="s">
        <v>213</v>
      </c>
      <c r="E45" s="142" t="s">
        <v>12</v>
      </c>
      <c r="F45" s="143">
        <v>350</v>
      </c>
      <c r="G45" s="144">
        <v>3.72</v>
      </c>
      <c r="H45" s="144">
        <v>4.6500000000000004</v>
      </c>
      <c r="I45" s="144">
        <v>1627.5</v>
      </c>
      <c r="J45" s="145">
        <v>5.7345258093301002E-3</v>
      </c>
    </row>
    <row r="46" spans="1:10" ht="54" x14ac:dyDescent="0.25">
      <c r="A46" s="140" t="s">
        <v>500</v>
      </c>
      <c r="B46" s="141" t="s">
        <v>358</v>
      </c>
      <c r="C46" s="140" t="s">
        <v>13</v>
      </c>
      <c r="D46" s="140" t="s">
        <v>359</v>
      </c>
      <c r="E46" s="142" t="s">
        <v>12</v>
      </c>
      <c r="F46" s="143">
        <v>60</v>
      </c>
      <c r="G46" s="144">
        <v>11.24</v>
      </c>
      <c r="H46" s="144">
        <v>14.05</v>
      </c>
      <c r="I46" s="144">
        <v>843</v>
      </c>
      <c r="J46" s="145">
        <v>2.9703258109156829E-3</v>
      </c>
    </row>
    <row r="47" spans="1:10" ht="72" x14ac:dyDescent="0.25">
      <c r="A47" s="140" t="s">
        <v>501</v>
      </c>
      <c r="B47" s="141" t="s">
        <v>502</v>
      </c>
      <c r="C47" s="140" t="s">
        <v>13</v>
      </c>
      <c r="D47" s="140" t="s">
        <v>503</v>
      </c>
      <c r="E47" s="142" t="s">
        <v>19</v>
      </c>
      <c r="F47" s="143">
        <v>16</v>
      </c>
      <c r="G47" s="144">
        <v>135.47999999999999</v>
      </c>
      <c r="H47" s="144">
        <v>169.35</v>
      </c>
      <c r="I47" s="144">
        <v>2709.6</v>
      </c>
      <c r="J47" s="145">
        <v>9.5473248128791644E-3</v>
      </c>
    </row>
    <row r="48" spans="1:10" x14ac:dyDescent="0.25">
      <c r="A48" s="135" t="s">
        <v>35</v>
      </c>
      <c r="B48" s="135"/>
      <c r="C48" s="135"/>
      <c r="D48" s="135" t="s">
        <v>360</v>
      </c>
      <c r="E48" s="135"/>
      <c r="F48" s="136"/>
      <c r="G48" s="137"/>
      <c r="H48" s="137"/>
      <c r="I48" s="138">
        <v>2228.4</v>
      </c>
      <c r="J48" s="139">
        <v>7.8518078731251578E-3</v>
      </c>
    </row>
    <row r="49" spans="1:10" x14ac:dyDescent="0.25">
      <c r="A49" s="140" t="s">
        <v>36</v>
      </c>
      <c r="B49" s="141" t="s">
        <v>504</v>
      </c>
      <c r="C49" s="140" t="s">
        <v>14</v>
      </c>
      <c r="D49" s="140" t="s">
        <v>505</v>
      </c>
      <c r="E49" s="142" t="s">
        <v>148</v>
      </c>
      <c r="F49" s="143">
        <v>120</v>
      </c>
      <c r="G49" s="144">
        <v>14.86</v>
      </c>
      <c r="H49" s="144">
        <v>18.57</v>
      </c>
      <c r="I49" s="144">
        <v>2228.4</v>
      </c>
      <c r="J49" s="145">
        <v>7.8518078731251578E-3</v>
      </c>
    </row>
    <row r="50" spans="1:10" x14ac:dyDescent="0.25">
      <c r="A50" s="146"/>
      <c r="B50" s="146"/>
      <c r="C50" s="146"/>
      <c r="D50" s="146"/>
      <c r="E50" s="146"/>
      <c r="F50" s="147"/>
      <c r="G50" s="148"/>
      <c r="H50" s="148"/>
      <c r="I50" s="148"/>
      <c r="J50" s="146"/>
    </row>
    <row r="51" spans="1:10" x14ac:dyDescent="0.25">
      <c r="A51" s="159"/>
      <c r="B51" s="159"/>
      <c r="C51" s="159"/>
      <c r="D51" s="149"/>
      <c r="E51" s="152"/>
      <c r="F51" s="160" t="s">
        <v>44</v>
      </c>
      <c r="G51" s="159"/>
      <c r="H51" s="161">
        <v>227059.33</v>
      </c>
      <c r="I51" s="161"/>
      <c r="J51" s="161"/>
    </row>
    <row r="52" spans="1:10" x14ac:dyDescent="0.25">
      <c r="A52" s="159"/>
      <c r="B52" s="159"/>
      <c r="C52" s="159"/>
      <c r="D52" s="149"/>
      <c r="E52" s="152"/>
      <c r="F52" s="160" t="s">
        <v>45</v>
      </c>
      <c r="G52" s="159"/>
      <c r="H52" s="161">
        <v>56747.92</v>
      </c>
      <c r="I52" s="161"/>
      <c r="J52" s="161"/>
    </row>
    <row r="53" spans="1:10" x14ac:dyDescent="0.25">
      <c r="A53" s="159"/>
      <c r="B53" s="159"/>
      <c r="C53" s="159"/>
      <c r="D53" s="149"/>
      <c r="E53" s="152"/>
      <c r="F53" s="160" t="s">
        <v>46</v>
      </c>
      <c r="G53" s="159"/>
      <c r="H53" s="161">
        <v>283807.25</v>
      </c>
      <c r="I53" s="161"/>
      <c r="J53" s="161"/>
    </row>
  </sheetData>
  <mergeCells count="16">
    <mergeCell ref="B6:D6"/>
    <mergeCell ref="E8:F8"/>
    <mergeCell ref="H8:I8"/>
    <mergeCell ref="E9:F9"/>
    <mergeCell ref="G9:H9"/>
    <mergeCell ref="I9:J9"/>
    <mergeCell ref="A53:C53"/>
    <mergeCell ref="F53:G53"/>
    <mergeCell ref="H53:J53"/>
    <mergeCell ref="A10:J10"/>
    <mergeCell ref="A51:C51"/>
    <mergeCell ref="F51:G51"/>
    <mergeCell ref="H51:J51"/>
    <mergeCell ref="A52:C52"/>
    <mergeCell ref="F52:G52"/>
    <mergeCell ref="H52:J52"/>
  </mergeCells>
  <pageMargins left="0.51181102362204722" right="0.51181102362204722" top="0.98425196850393704" bottom="0.98425196850393704" header="0.51181102362204722" footer="0.51181102362204722"/>
  <pageSetup paperSize="9" scale="4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07"/>
  <sheetViews>
    <sheetView showGridLines="0" zoomScale="85" zoomScaleNormal="85" workbookViewId="0">
      <selection activeCell="E304" sqref="E304:F304"/>
    </sheetView>
  </sheetViews>
  <sheetFormatPr defaultRowHeight="14.25" x14ac:dyDescent="0.2"/>
  <cols>
    <col min="1" max="1" width="10.125" customWidth="1"/>
    <col min="4" max="4" width="58.625" customWidth="1"/>
    <col min="5" max="5" width="9.625" customWidth="1"/>
    <col min="8" max="8" width="10.625" style="2" customWidth="1"/>
    <col min="9" max="9" width="11.5" style="1" customWidth="1"/>
    <col min="10" max="10" width="11.5" style="1" bestFit="1" customWidth="1"/>
  </cols>
  <sheetData>
    <row r="1" spans="1:10" s="84" customFormat="1" ht="15" x14ac:dyDescent="0.25">
      <c r="C1" s="85"/>
      <c r="D1" s="85"/>
      <c r="E1" s="86"/>
      <c r="F1" s="87"/>
      <c r="G1" s="87"/>
      <c r="H1" s="101"/>
      <c r="I1" s="87"/>
      <c r="J1" s="87"/>
    </row>
    <row r="2" spans="1:10" s="84" customFormat="1" ht="15" x14ac:dyDescent="0.25">
      <c r="C2" s="85"/>
      <c r="D2" s="85"/>
      <c r="E2" s="86"/>
      <c r="H2" s="102"/>
      <c r="I2" s="87"/>
      <c r="J2" s="87"/>
    </row>
    <row r="3" spans="1:10" s="84" customFormat="1" ht="15" x14ac:dyDescent="0.25">
      <c r="C3" s="85"/>
      <c r="D3" s="85"/>
      <c r="E3" s="86"/>
      <c r="H3" s="102"/>
      <c r="I3" s="87"/>
      <c r="J3" s="87"/>
    </row>
    <row r="4" spans="1:10" s="84" customFormat="1" ht="45" x14ac:dyDescent="0.25">
      <c r="C4" s="85"/>
      <c r="D4" s="88" t="s">
        <v>157</v>
      </c>
      <c r="E4" s="88"/>
      <c r="F4" s="89"/>
      <c r="H4" s="102"/>
      <c r="I4" s="87"/>
      <c r="J4" s="87"/>
    </row>
    <row r="5" spans="1:10" s="84" customFormat="1" ht="15.75" x14ac:dyDescent="0.25">
      <c r="A5" s="89"/>
      <c r="B5" s="9" t="s">
        <v>368</v>
      </c>
      <c r="C5" s="90"/>
      <c r="D5" s="12"/>
      <c r="E5" s="217" t="s">
        <v>158</v>
      </c>
      <c r="F5" s="217"/>
      <c r="G5" s="217"/>
      <c r="H5" s="218"/>
      <c r="I5" s="218"/>
      <c r="J5" s="87"/>
    </row>
    <row r="6" spans="1:10" s="84" customFormat="1" ht="15.75" x14ac:dyDescent="0.25">
      <c r="A6" s="89"/>
      <c r="B6" s="9" t="s">
        <v>369</v>
      </c>
      <c r="C6" s="9"/>
      <c r="D6" s="9"/>
      <c r="E6" s="91"/>
      <c r="F6" s="91"/>
      <c r="G6" s="91"/>
      <c r="H6" s="95"/>
      <c r="I6" s="92"/>
      <c r="J6" s="87"/>
    </row>
    <row r="7" spans="1:10" s="84" customFormat="1" ht="15.75" x14ac:dyDescent="0.25">
      <c r="A7" s="89"/>
      <c r="B7" s="20" t="s">
        <v>49</v>
      </c>
      <c r="C7" s="93"/>
      <c r="D7" s="20"/>
      <c r="E7" s="94"/>
      <c r="F7" s="95"/>
      <c r="G7" s="92"/>
      <c r="H7" s="95"/>
      <c r="I7" s="92"/>
      <c r="J7" s="87"/>
    </row>
    <row r="8" spans="1:10" s="84" customFormat="1" ht="19.5" x14ac:dyDescent="0.4">
      <c r="A8" s="89"/>
      <c r="B8" s="23" t="s">
        <v>155</v>
      </c>
      <c r="C8" s="54"/>
      <c r="D8" s="89"/>
      <c r="E8" s="96" t="s">
        <v>506</v>
      </c>
      <c r="F8" s="95"/>
      <c r="G8" s="92"/>
      <c r="H8" s="95"/>
      <c r="I8" s="92"/>
      <c r="J8" s="87"/>
    </row>
    <row r="9" spans="1:10" s="84" customFormat="1" ht="15.75" x14ac:dyDescent="0.25">
      <c r="A9" s="89"/>
      <c r="B9" s="23" t="s">
        <v>156</v>
      </c>
      <c r="C9" s="54"/>
      <c r="D9" s="83"/>
      <c r="E9" s="89"/>
      <c r="F9" s="97"/>
      <c r="G9" s="92"/>
      <c r="H9" s="95"/>
      <c r="I9" s="92"/>
      <c r="J9" s="87"/>
    </row>
    <row r="10" spans="1:10" s="84" customFormat="1" ht="15.75" x14ac:dyDescent="0.25">
      <c r="A10" s="89"/>
      <c r="B10" s="23"/>
      <c r="C10" s="54"/>
      <c r="D10" s="100"/>
      <c r="E10" s="89"/>
      <c r="F10" s="97"/>
      <c r="G10" s="92"/>
      <c r="H10" s="95"/>
      <c r="I10" s="92"/>
      <c r="J10" s="87"/>
    </row>
    <row r="11" spans="1:10" s="84" customFormat="1" ht="15.75" x14ac:dyDescent="0.25">
      <c r="A11" s="216" t="s">
        <v>294</v>
      </c>
      <c r="B11" s="216"/>
      <c r="C11" s="216"/>
      <c r="D11" s="216"/>
      <c r="E11" s="216"/>
      <c r="F11" s="216"/>
      <c r="G11" s="216"/>
      <c r="H11" s="216"/>
      <c r="I11" s="216"/>
      <c r="J11" s="216"/>
    </row>
    <row r="12" spans="1:10" ht="15" x14ac:dyDescent="0.2">
      <c r="A12" s="153" t="s">
        <v>10</v>
      </c>
      <c r="B12" s="75" t="s">
        <v>1</v>
      </c>
      <c r="C12" s="153" t="s">
        <v>2</v>
      </c>
      <c r="D12" s="153" t="s">
        <v>3</v>
      </c>
      <c r="E12" s="214" t="s">
        <v>159</v>
      </c>
      <c r="F12" s="214"/>
      <c r="G12" s="76" t="s">
        <v>4</v>
      </c>
      <c r="H12" s="75" t="s">
        <v>5</v>
      </c>
      <c r="I12" s="75" t="s">
        <v>6</v>
      </c>
      <c r="J12" s="75" t="s">
        <v>8</v>
      </c>
    </row>
    <row r="13" spans="1:10" ht="14.25" customHeight="1" x14ac:dyDescent="0.2">
      <c r="A13" s="154" t="s">
        <v>160</v>
      </c>
      <c r="B13" s="77" t="s">
        <v>17</v>
      </c>
      <c r="C13" s="154" t="s">
        <v>13</v>
      </c>
      <c r="D13" s="154" t="s">
        <v>18</v>
      </c>
      <c r="E13" s="215" t="s">
        <v>179</v>
      </c>
      <c r="F13" s="215"/>
      <c r="G13" s="78" t="s">
        <v>149</v>
      </c>
      <c r="H13" s="104">
        <v>1</v>
      </c>
      <c r="I13" s="103">
        <v>550.87</v>
      </c>
      <c r="J13" s="103">
        <v>550.87</v>
      </c>
    </row>
    <row r="14" spans="1:10" ht="25.5" customHeight="1" x14ac:dyDescent="0.2">
      <c r="A14" s="155" t="s">
        <v>161</v>
      </c>
      <c r="B14" s="156" t="s">
        <v>180</v>
      </c>
      <c r="C14" s="155" t="s">
        <v>13</v>
      </c>
      <c r="D14" s="155" t="s">
        <v>370</v>
      </c>
      <c r="E14" s="212" t="s">
        <v>181</v>
      </c>
      <c r="F14" s="212"/>
      <c r="G14" s="79" t="s">
        <v>148</v>
      </c>
      <c r="H14" s="105">
        <v>0.01</v>
      </c>
      <c r="I14" s="98">
        <v>347.68</v>
      </c>
      <c r="J14" s="98">
        <v>3.47</v>
      </c>
    </row>
    <row r="15" spans="1:10" ht="25.5" customHeight="1" x14ac:dyDescent="0.2">
      <c r="A15" s="155" t="s">
        <v>161</v>
      </c>
      <c r="B15" s="156" t="s">
        <v>162</v>
      </c>
      <c r="C15" s="155" t="s">
        <v>13</v>
      </c>
      <c r="D15" s="155" t="s">
        <v>163</v>
      </c>
      <c r="E15" s="212" t="s">
        <v>164</v>
      </c>
      <c r="F15" s="212"/>
      <c r="G15" s="79" t="s">
        <v>165</v>
      </c>
      <c r="H15" s="105">
        <v>2</v>
      </c>
      <c r="I15" s="98">
        <v>14.47</v>
      </c>
      <c r="J15" s="98">
        <v>28.94</v>
      </c>
    </row>
    <row r="16" spans="1:10" ht="25.5" customHeight="1" x14ac:dyDescent="0.2">
      <c r="A16" s="155" t="s">
        <v>161</v>
      </c>
      <c r="B16" s="156" t="s">
        <v>182</v>
      </c>
      <c r="C16" s="155" t="s">
        <v>13</v>
      </c>
      <c r="D16" s="155" t="s">
        <v>183</v>
      </c>
      <c r="E16" s="212" t="s">
        <v>164</v>
      </c>
      <c r="F16" s="212"/>
      <c r="G16" s="79" t="s">
        <v>165</v>
      </c>
      <c r="H16" s="105">
        <v>1</v>
      </c>
      <c r="I16" s="98">
        <v>18.63</v>
      </c>
      <c r="J16" s="98">
        <v>18.63</v>
      </c>
    </row>
    <row r="17" spans="1:10" ht="25.5" x14ac:dyDescent="0.2">
      <c r="A17" s="155" t="s">
        <v>177</v>
      </c>
      <c r="B17" s="156" t="s">
        <v>186</v>
      </c>
      <c r="C17" s="155" t="s">
        <v>13</v>
      </c>
      <c r="D17" s="155" t="s">
        <v>187</v>
      </c>
      <c r="E17" s="212" t="s">
        <v>178</v>
      </c>
      <c r="F17" s="212"/>
      <c r="G17" s="79" t="s">
        <v>149</v>
      </c>
      <c r="H17" s="105">
        <v>1</v>
      </c>
      <c r="I17" s="98">
        <v>445</v>
      </c>
      <c r="J17" s="98">
        <v>445</v>
      </c>
    </row>
    <row r="18" spans="1:10" ht="25.5" x14ac:dyDescent="0.2">
      <c r="A18" s="155" t="s">
        <v>177</v>
      </c>
      <c r="B18" s="156" t="s">
        <v>184</v>
      </c>
      <c r="C18" s="155" t="s">
        <v>13</v>
      </c>
      <c r="D18" s="155" t="s">
        <v>185</v>
      </c>
      <c r="E18" s="212" t="s">
        <v>178</v>
      </c>
      <c r="F18" s="212"/>
      <c r="G18" s="79" t="s">
        <v>12</v>
      </c>
      <c r="H18" s="105">
        <v>4</v>
      </c>
      <c r="I18" s="98">
        <v>11.01</v>
      </c>
      <c r="J18" s="98">
        <v>44.04</v>
      </c>
    </row>
    <row r="19" spans="1:10" ht="38.25" customHeight="1" x14ac:dyDescent="0.2">
      <c r="A19" s="155" t="s">
        <v>177</v>
      </c>
      <c r="B19" s="156" t="s">
        <v>188</v>
      </c>
      <c r="C19" s="155" t="s">
        <v>13</v>
      </c>
      <c r="D19" s="155" t="s">
        <v>189</v>
      </c>
      <c r="E19" s="212" t="s">
        <v>178</v>
      </c>
      <c r="F19" s="212"/>
      <c r="G19" s="79" t="s">
        <v>37</v>
      </c>
      <c r="H19" s="105">
        <v>0.11</v>
      </c>
      <c r="I19" s="98">
        <v>24.92</v>
      </c>
      <c r="J19" s="98">
        <v>2.74</v>
      </c>
    </row>
    <row r="20" spans="1:10" ht="25.5" customHeight="1" x14ac:dyDescent="0.2">
      <c r="A20" s="155" t="s">
        <v>177</v>
      </c>
      <c r="B20" s="156" t="s">
        <v>190</v>
      </c>
      <c r="C20" s="155" t="s">
        <v>13</v>
      </c>
      <c r="D20" s="155" t="s">
        <v>191</v>
      </c>
      <c r="E20" s="212" t="s">
        <v>178</v>
      </c>
      <c r="F20" s="212"/>
      <c r="G20" s="79" t="s">
        <v>12</v>
      </c>
      <c r="H20" s="105">
        <v>1</v>
      </c>
      <c r="I20" s="98">
        <v>8.0500000000000007</v>
      </c>
      <c r="J20" s="98">
        <v>8.0500000000000007</v>
      </c>
    </row>
    <row r="21" spans="1:10" ht="25.5" customHeight="1" x14ac:dyDescent="0.2">
      <c r="A21" s="156"/>
      <c r="B21" s="156"/>
      <c r="C21" s="156"/>
      <c r="D21" s="156"/>
      <c r="E21" s="156" t="s">
        <v>166</v>
      </c>
      <c r="F21" s="98">
        <v>20.836923739767343</v>
      </c>
      <c r="G21" s="156" t="s">
        <v>167</v>
      </c>
      <c r="H21" s="98">
        <v>17.850000000000001</v>
      </c>
      <c r="I21" s="156" t="s">
        <v>168</v>
      </c>
      <c r="J21" s="98">
        <v>38.69</v>
      </c>
    </row>
    <row r="22" spans="1:10" ht="25.5" customHeight="1" x14ac:dyDescent="0.2">
      <c r="A22" s="156"/>
      <c r="B22" s="156"/>
      <c r="C22" s="156"/>
      <c r="D22" s="156"/>
      <c r="E22" s="156" t="s">
        <v>169</v>
      </c>
      <c r="F22" s="98">
        <v>137.71</v>
      </c>
      <c r="G22" s="156"/>
      <c r="H22" s="213" t="s">
        <v>170</v>
      </c>
      <c r="I22" s="213"/>
      <c r="J22" s="98">
        <v>688.58</v>
      </c>
    </row>
    <row r="23" spans="1:10" ht="25.5" customHeight="1" x14ac:dyDescent="0.2">
      <c r="A23" s="154"/>
      <c r="B23" s="154"/>
      <c r="C23" s="154"/>
      <c r="D23" s="154"/>
      <c r="E23" s="154"/>
      <c r="F23" s="154"/>
      <c r="G23" s="154"/>
      <c r="H23" s="154"/>
      <c r="I23" s="154"/>
      <c r="J23" s="154"/>
    </row>
    <row r="24" spans="1:10" ht="15" x14ac:dyDescent="0.2">
      <c r="A24" s="153" t="s">
        <v>297</v>
      </c>
      <c r="B24" s="75" t="s">
        <v>1</v>
      </c>
      <c r="C24" s="153" t="s">
        <v>2</v>
      </c>
      <c r="D24" s="153" t="s">
        <v>3</v>
      </c>
      <c r="E24" s="214" t="s">
        <v>159</v>
      </c>
      <c r="F24" s="214"/>
      <c r="G24" s="76" t="s">
        <v>4</v>
      </c>
      <c r="H24" s="75" t="s">
        <v>5</v>
      </c>
      <c r="I24" s="75" t="s">
        <v>6</v>
      </c>
      <c r="J24" s="75" t="s">
        <v>8</v>
      </c>
    </row>
    <row r="25" spans="1:10" ht="14.25" customHeight="1" x14ac:dyDescent="0.2">
      <c r="A25" s="154" t="s">
        <v>160</v>
      </c>
      <c r="B25" s="77" t="s">
        <v>298</v>
      </c>
      <c r="C25" s="154" t="s">
        <v>11</v>
      </c>
      <c r="D25" s="154" t="s">
        <v>299</v>
      </c>
      <c r="E25" s="215" t="s">
        <v>218</v>
      </c>
      <c r="F25" s="215"/>
      <c r="G25" s="78" t="s">
        <v>19</v>
      </c>
      <c r="H25" s="104">
        <v>1</v>
      </c>
      <c r="I25" s="103">
        <v>126.3</v>
      </c>
      <c r="J25" s="103">
        <v>126.3</v>
      </c>
    </row>
    <row r="26" spans="1:10" ht="25.5" customHeight="1" x14ac:dyDescent="0.2">
      <c r="A26" s="155" t="s">
        <v>161</v>
      </c>
      <c r="B26" s="156" t="s">
        <v>371</v>
      </c>
      <c r="C26" s="155" t="s">
        <v>13</v>
      </c>
      <c r="D26" s="155" t="s">
        <v>372</v>
      </c>
      <c r="E26" s="212" t="s">
        <v>164</v>
      </c>
      <c r="F26" s="212"/>
      <c r="G26" s="79" t="s">
        <v>165</v>
      </c>
      <c r="H26" s="105">
        <v>6</v>
      </c>
      <c r="I26" s="98">
        <v>21.05</v>
      </c>
      <c r="J26" s="98">
        <v>126.3</v>
      </c>
    </row>
    <row r="27" spans="1:10" ht="25.5" x14ac:dyDescent="0.2">
      <c r="A27" s="156"/>
      <c r="B27" s="156"/>
      <c r="C27" s="156"/>
      <c r="D27" s="156"/>
      <c r="E27" s="156" t="s">
        <v>166</v>
      </c>
      <c r="F27" s="98">
        <v>63.205514899999997</v>
      </c>
      <c r="G27" s="156" t="s">
        <v>167</v>
      </c>
      <c r="H27" s="98">
        <v>54.15</v>
      </c>
      <c r="I27" s="156" t="s">
        <v>168</v>
      </c>
      <c r="J27" s="98">
        <v>117.36</v>
      </c>
    </row>
    <row r="28" spans="1:10" ht="25.5" x14ac:dyDescent="0.2">
      <c r="A28" s="156"/>
      <c r="B28" s="156"/>
      <c r="C28" s="156"/>
      <c r="D28" s="156"/>
      <c r="E28" s="156" t="s">
        <v>169</v>
      </c>
      <c r="F28" s="98">
        <v>31.57</v>
      </c>
      <c r="G28" s="156"/>
      <c r="H28" s="213" t="s">
        <v>170</v>
      </c>
      <c r="I28" s="213"/>
      <c r="J28" s="98">
        <v>157.87</v>
      </c>
    </row>
    <row r="29" spans="1:10" ht="25.5" customHeight="1" x14ac:dyDescent="0.2">
      <c r="A29" s="154"/>
      <c r="B29" s="154"/>
      <c r="C29" s="154"/>
      <c r="D29" s="154"/>
      <c r="E29" s="154"/>
      <c r="F29" s="154"/>
      <c r="G29" s="154"/>
      <c r="H29" s="154"/>
      <c r="I29" s="154"/>
      <c r="J29" s="154"/>
    </row>
    <row r="30" spans="1:10" ht="25.5" customHeight="1" x14ac:dyDescent="0.2">
      <c r="A30" s="153" t="s">
        <v>300</v>
      </c>
      <c r="B30" s="75" t="s">
        <v>1</v>
      </c>
      <c r="C30" s="153" t="s">
        <v>2</v>
      </c>
      <c r="D30" s="153" t="s">
        <v>3</v>
      </c>
      <c r="E30" s="214" t="s">
        <v>159</v>
      </c>
      <c r="F30" s="214"/>
      <c r="G30" s="76" t="s">
        <v>4</v>
      </c>
      <c r="H30" s="75" t="s">
        <v>5</v>
      </c>
      <c r="I30" s="75" t="s">
        <v>6</v>
      </c>
      <c r="J30" s="75" t="s">
        <v>8</v>
      </c>
    </row>
    <row r="31" spans="1:10" ht="25.5" customHeight="1" x14ac:dyDescent="0.2">
      <c r="A31" s="154" t="s">
        <v>160</v>
      </c>
      <c r="B31" s="77" t="s">
        <v>301</v>
      </c>
      <c r="C31" s="154" t="s">
        <v>13</v>
      </c>
      <c r="D31" s="154" t="s">
        <v>302</v>
      </c>
      <c r="E31" s="215" t="s">
        <v>164</v>
      </c>
      <c r="F31" s="215"/>
      <c r="G31" s="78" t="s">
        <v>12</v>
      </c>
      <c r="H31" s="104">
        <v>1</v>
      </c>
      <c r="I31" s="103">
        <v>12.84</v>
      </c>
      <c r="J31" s="103">
        <v>12.84</v>
      </c>
    </row>
    <row r="32" spans="1:10" ht="51" x14ac:dyDescent="0.2">
      <c r="A32" s="155" t="s">
        <v>161</v>
      </c>
      <c r="B32" s="156" t="s">
        <v>373</v>
      </c>
      <c r="C32" s="155" t="s">
        <v>13</v>
      </c>
      <c r="D32" s="155" t="s">
        <v>374</v>
      </c>
      <c r="E32" s="212" t="s">
        <v>164</v>
      </c>
      <c r="F32" s="212"/>
      <c r="G32" s="79" t="s">
        <v>375</v>
      </c>
      <c r="H32" s="105">
        <v>0.40200000000000002</v>
      </c>
      <c r="I32" s="98">
        <v>8.85</v>
      </c>
      <c r="J32" s="98">
        <v>3.55</v>
      </c>
    </row>
    <row r="33" spans="1:10" ht="25.5" customHeight="1" x14ac:dyDescent="0.2">
      <c r="A33" s="155" t="s">
        <v>161</v>
      </c>
      <c r="B33" s="156" t="s">
        <v>376</v>
      </c>
      <c r="C33" s="155" t="s">
        <v>13</v>
      </c>
      <c r="D33" s="155" t="s">
        <v>377</v>
      </c>
      <c r="E33" s="212" t="s">
        <v>164</v>
      </c>
      <c r="F33" s="212"/>
      <c r="G33" s="79" t="s">
        <v>165</v>
      </c>
      <c r="H33" s="105">
        <v>0.5</v>
      </c>
      <c r="I33" s="98">
        <v>15.71</v>
      </c>
      <c r="J33" s="98">
        <v>7.85</v>
      </c>
    </row>
    <row r="34" spans="1:10" ht="25.5" customHeight="1" x14ac:dyDescent="0.2">
      <c r="A34" s="155" t="s">
        <v>161</v>
      </c>
      <c r="B34" s="156" t="s">
        <v>162</v>
      </c>
      <c r="C34" s="155" t="s">
        <v>13</v>
      </c>
      <c r="D34" s="155" t="s">
        <v>163</v>
      </c>
      <c r="E34" s="212" t="s">
        <v>164</v>
      </c>
      <c r="F34" s="212"/>
      <c r="G34" s="79" t="s">
        <v>165</v>
      </c>
      <c r="H34" s="105">
        <v>0.1</v>
      </c>
      <c r="I34" s="98">
        <v>14.47</v>
      </c>
      <c r="J34" s="98">
        <v>1.44</v>
      </c>
    </row>
    <row r="35" spans="1:10" ht="25.5" x14ac:dyDescent="0.2">
      <c r="A35" s="156"/>
      <c r="B35" s="156"/>
      <c r="C35" s="156"/>
      <c r="D35" s="156"/>
      <c r="E35" s="156" t="s">
        <v>166</v>
      </c>
      <c r="F35" s="98">
        <v>5.7572167169323567</v>
      </c>
      <c r="G35" s="156" t="s">
        <v>167</v>
      </c>
      <c r="H35" s="98">
        <v>4.93</v>
      </c>
      <c r="I35" s="156" t="s">
        <v>168</v>
      </c>
      <c r="J35" s="98">
        <v>10.69</v>
      </c>
    </row>
    <row r="36" spans="1:10" ht="14.25" customHeight="1" x14ac:dyDescent="0.2">
      <c r="A36" s="156"/>
      <c r="B36" s="156"/>
      <c r="C36" s="156"/>
      <c r="D36" s="156"/>
      <c r="E36" s="156" t="s">
        <v>169</v>
      </c>
      <c r="F36" s="98">
        <v>3.21</v>
      </c>
      <c r="G36" s="156"/>
      <c r="H36" s="213" t="s">
        <v>170</v>
      </c>
      <c r="I36" s="213"/>
      <c r="J36" s="98">
        <v>16.05</v>
      </c>
    </row>
    <row r="37" spans="1:10" ht="38.25" customHeight="1" x14ac:dyDescent="0.2">
      <c r="A37" s="154"/>
      <c r="B37" s="154"/>
      <c r="C37" s="154"/>
      <c r="D37" s="154"/>
      <c r="E37" s="154"/>
      <c r="F37" s="154"/>
      <c r="G37" s="154"/>
      <c r="H37" s="154"/>
      <c r="I37" s="154"/>
      <c r="J37" s="154"/>
    </row>
    <row r="38" spans="1:10" ht="25.5" customHeight="1" x14ac:dyDescent="0.2">
      <c r="A38" s="153" t="s">
        <v>482</v>
      </c>
      <c r="B38" s="75" t="s">
        <v>1</v>
      </c>
      <c r="C38" s="153" t="s">
        <v>2</v>
      </c>
      <c r="D38" s="153" t="s">
        <v>3</v>
      </c>
      <c r="E38" s="214" t="s">
        <v>159</v>
      </c>
      <c r="F38" s="214"/>
      <c r="G38" s="76" t="s">
        <v>4</v>
      </c>
      <c r="H38" s="75" t="s">
        <v>5</v>
      </c>
      <c r="I38" s="75" t="s">
        <v>6</v>
      </c>
      <c r="J38" s="75" t="s">
        <v>8</v>
      </c>
    </row>
    <row r="39" spans="1:10" ht="25.5" customHeight="1" x14ac:dyDescent="0.2">
      <c r="A39" s="154" t="s">
        <v>160</v>
      </c>
      <c r="B39" s="77" t="s">
        <v>483</v>
      </c>
      <c r="C39" s="154" t="s">
        <v>13</v>
      </c>
      <c r="D39" s="154" t="s">
        <v>484</v>
      </c>
      <c r="E39" s="215" t="s">
        <v>179</v>
      </c>
      <c r="F39" s="215"/>
      <c r="G39" s="78" t="s">
        <v>32</v>
      </c>
      <c r="H39" s="104">
        <v>1</v>
      </c>
      <c r="I39" s="103">
        <v>892.94</v>
      </c>
      <c r="J39" s="103">
        <v>892.94</v>
      </c>
    </row>
    <row r="40" spans="1:10" ht="25.5" customHeight="1" x14ac:dyDescent="0.2">
      <c r="A40" s="155" t="s">
        <v>177</v>
      </c>
      <c r="B40" s="156" t="s">
        <v>485</v>
      </c>
      <c r="C40" s="155" t="s">
        <v>13</v>
      </c>
      <c r="D40" s="155" t="s">
        <v>486</v>
      </c>
      <c r="E40" s="212" t="s">
        <v>178</v>
      </c>
      <c r="F40" s="212"/>
      <c r="G40" s="79" t="s">
        <v>19</v>
      </c>
      <c r="H40" s="105">
        <v>0.1</v>
      </c>
      <c r="I40" s="98">
        <v>180.45</v>
      </c>
      <c r="J40" s="98">
        <v>18.04</v>
      </c>
    </row>
    <row r="41" spans="1:10" ht="14.25" customHeight="1" x14ac:dyDescent="0.2">
      <c r="A41" s="155" t="s">
        <v>177</v>
      </c>
      <c r="B41" s="156" t="s">
        <v>487</v>
      </c>
      <c r="C41" s="155" t="s">
        <v>13</v>
      </c>
      <c r="D41" s="155" t="s">
        <v>488</v>
      </c>
      <c r="E41" s="212" t="s">
        <v>178</v>
      </c>
      <c r="F41" s="212"/>
      <c r="G41" s="79" t="s">
        <v>19</v>
      </c>
      <c r="H41" s="105">
        <v>0.4</v>
      </c>
      <c r="I41" s="98">
        <v>13.33</v>
      </c>
      <c r="J41" s="98">
        <v>5.33</v>
      </c>
    </row>
    <row r="42" spans="1:10" ht="25.5" x14ac:dyDescent="0.2">
      <c r="A42" s="155" t="s">
        <v>177</v>
      </c>
      <c r="B42" s="156" t="s">
        <v>489</v>
      </c>
      <c r="C42" s="155" t="s">
        <v>13</v>
      </c>
      <c r="D42" s="155" t="s">
        <v>490</v>
      </c>
      <c r="E42" s="212" t="s">
        <v>178</v>
      </c>
      <c r="F42" s="212"/>
      <c r="G42" s="79" t="s">
        <v>19</v>
      </c>
      <c r="H42" s="105">
        <v>0.1</v>
      </c>
      <c r="I42" s="98">
        <v>81.69</v>
      </c>
      <c r="J42" s="98">
        <v>8.16</v>
      </c>
    </row>
    <row r="43" spans="1:10" ht="14.25" customHeight="1" x14ac:dyDescent="0.2">
      <c r="A43" s="155" t="s">
        <v>177</v>
      </c>
      <c r="B43" s="156" t="s">
        <v>491</v>
      </c>
      <c r="C43" s="155" t="s">
        <v>13</v>
      </c>
      <c r="D43" s="155" t="s">
        <v>492</v>
      </c>
      <c r="E43" s="212" t="s">
        <v>222</v>
      </c>
      <c r="F43" s="212"/>
      <c r="G43" s="79" t="s">
        <v>32</v>
      </c>
      <c r="H43" s="105">
        <v>1</v>
      </c>
      <c r="I43" s="98">
        <v>830</v>
      </c>
      <c r="J43" s="98">
        <v>830</v>
      </c>
    </row>
    <row r="44" spans="1:10" ht="38.25" customHeight="1" x14ac:dyDescent="0.2">
      <c r="A44" s="155" t="s">
        <v>177</v>
      </c>
      <c r="B44" s="156" t="s">
        <v>493</v>
      </c>
      <c r="C44" s="155" t="s">
        <v>13</v>
      </c>
      <c r="D44" s="155" t="s">
        <v>494</v>
      </c>
      <c r="E44" s="212" t="s">
        <v>178</v>
      </c>
      <c r="F44" s="212"/>
      <c r="G44" s="79" t="s">
        <v>19</v>
      </c>
      <c r="H44" s="105">
        <v>0.1</v>
      </c>
      <c r="I44" s="98">
        <v>314.17</v>
      </c>
      <c r="J44" s="98">
        <v>31.41</v>
      </c>
    </row>
    <row r="45" spans="1:10" ht="25.5" customHeight="1" x14ac:dyDescent="0.2">
      <c r="A45" s="156"/>
      <c r="B45" s="156"/>
      <c r="C45" s="156"/>
      <c r="D45" s="156"/>
      <c r="E45" s="156" t="s">
        <v>166</v>
      </c>
      <c r="F45" s="98">
        <v>0</v>
      </c>
      <c r="G45" s="156" t="s">
        <v>167</v>
      </c>
      <c r="H45" s="98">
        <v>0</v>
      </c>
      <c r="I45" s="156" t="s">
        <v>168</v>
      </c>
      <c r="J45" s="98">
        <v>0</v>
      </c>
    </row>
    <row r="46" spans="1:10" ht="25.5" customHeight="1" x14ac:dyDescent="0.2">
      <c r="A46" s="156"/>
      <c r="B46" s="156"/>
      <c r="C46" s="156"/>
      <c r="D46" s="156"/>
      <c r="E46" s="156" t="s">
        <v>169</v>
      </c>
      <c r="F46" s="98">
        <v>223.23</v>
      </c>
      <c r="G46" s="156"/>
      <c r="H46" s="213" t="s">
        <v>170</v>
      </c>
      <c r="I46" s="213"/>
      <c r="J46" s="98">
        <v>1116.17</v>
      </c>
    </row>
    <row r="47" spans="1:10" x14ac:dyDescent="0.2">
      <c r="A47" s="154"/>
      <c r="B47" s="154"/>
      <c r="C47" s="154"/>
      <c r="D47" s="154"/>
      <c r="E47" s="154"/>
      <c r="F47" s="154"/>
      <c r="G47" s="154"/>
      <c r="H47" s="154"/>
      <c r="I47" s="154"/>
      <c r="J47" s="154"/>
    </row>
    <row r="48" spans="1:10" ht="14.25" customHeight="1" x14ac:dyDescent="0.2">
      <c r="A48" s="153" t="s">
        <v>16</v>
      </c>
      <c r="B48" s="75" t="s">
        <v>1</v>
      </c>
      <c r="C48" s="153" t="s">
        <v>2</v>
      </c>
      <c r="D48" s="153" t="s">
        <v>3</v>
      </c>
      <c r="E48" s="214" t="s">
        <v>159</v>
      </c>
      <c r="F48" s="214"/>
      <c r="G48" s="76" t="s">
        <v>4</v>
      </c>
      <c r="H48" s="75" t="s">
        <v>5</v>
      </c>
      <c r="I48" s="75" t="s">
        <v>6</v>
      </c>
      <c r="J48" s="75" t="s">
        <v>8</v>
      </c>
    </row>
    <row r="49" spans="1:10" ht="25.5" customHeight="1" x14ac:dyDescent="0.2">
      <c r="A49" s="154" t="s">
        <v>160</v>
      </c>
      <c r="B49" s="77" t="s">
        <v>304</v>
      </c>
      <c r="C49" s="154" t="s">
        <v>11</v>
      </c>
      <c r="D49" s="154" t="s">
        <v>30</v>
      </c>
      <c r="E49" s="215" t="s">
        <v>219</v>
      </c>
      <c r="F49" s="215"/>
      <c r="G49" s="78" t="s">
        <v>32</v>
      </c>
      <c r="H49" s="104">
        <v>1</v>
      </c>
      <c r="I49" s="103">
        <v>4223.24</v>
      </c>
      <c r="J49" s="103">
        <v>4223.24</v>
      </c>
    </row>
    <row r="50" spans="1:10" ht="25.5" customHeight="1" x14ac:dyDescent="0.2">
      <c r="A50" s="155" t="s">
        <v>161</v>
      </c>
      <c r="B50" s="156" t="s">
        <v>220</v>
      </c>
      <c r="C50" s="155" t="s">
        <v>13</v>
      </c>
      <c r="D50" s="155" t="s">
        <v>221</v>
      </c>
      <c r="E50" s="212" t="s">
        <v>164</v>
      </c>
      <c r="F50" s="212"/>
      <c r="G50" s="79" t="s">
        <v>165</v>
      </c>
      <c r="H50" s="105">
        <v>10</v>
      </c>
      <c r="I50" s="98">
        <v>88.82</v>
      </c>
      <c r="J50" s="98">
        <v>888.2</v>
      </c>
    </row>
    <row r="51" spans="1:10" ht="25.5" customHeight="1" x14ac:dyDescent="0.2">
      <c r="A51" s="155" t="s">
        <v>177</v>
      </c>
      <c r="B51" s="156" t="s">
        <v>378</v>
      </c>
      <c r="C51" s="155" t="s">
        <v>13</v>
      </c>
      <c r="D51" s="155" t="s">
        <v>379</v>
      </c>
      <c r="E51" s="212" t="s">
        <v>198</v>
      </c>
      <c r="F51" s="212"/>
      <c r="G51" s="79" t="s">
        <v>165</v>
      </c>
      <c r="H51" s="105">
        <v>144</v>
      </c>
      <c r="I51" s="98">
        <v>23.16</v>
      </c>
      <c r="J51" s="98">
        <v>3335.04</v>
      </c>
    </row>
    <row r="52" spans="1:10" ht="25.5" x14ac:dyDescent="0.2">
      <c r="A52" s="156"/>
      <c r="B52" s="156"/>
      <c r="C52" s="156"/>
      <c r="D52" s="156"/>
      <c r="E52" s="156" t="s">
        <v>166</v>
      </c>
      <c r="F52" s="98">
        <v>2266.4476519</v>
      </c>
      <c r="G52" s="156" t="s">
        <v>167</v>
      </c>
      <c r="H52" s="98">
        <v>1941.89</v>
      </c>
      <c r="I52" s="156" t="s">
        <v>168</v>
      </c>
      <c r="J52" s="98">
        <v>4208.34</v>
      </c>
    </row>
    <row r="53" spans="1:10" ht="14.25" customHeight="1" x14ac:dyDescent="0.2">
      <c r="A53" s="156"/>
      <c r="B53" s="156"/>
      <c r="C53" s="156"/>
      <c r="D53" s="156"/>
      <c r="E53" s="156" t="s">
        <v>169</v>
      </c>
      <c r="F53" s="98">
        <v>1055.81</v>
      </c>
      <c r="G53" s="156"/>
      <c r="H53" s="213" t="s">
        <v>170</v>
      </c>
      <c r="I53" s="213"/>
      <c r="J53" s="98">
        <v>5279.05</v>
      </c>
    </row>
    <row r="54" spans="1:10" x14ac:dyDescent="0.2">
      <c r="A54" s="154"/>
      <c r="B54" s="154"/>
      <c r="C54" s="154"/>
      <c r="D54" s="154"/>
      <c r="E54" s="154"/>
      <c r="F54" s="154"/>
      <c r="G54" s="154"/>
      <c r="H54" s="154"/>
      <c r="I54" s="154"/>
      <c r="J54" s="154"/>
    </row>
    <row r="55" spans="1:10" ht="15" x14ac:dyDescent="0.2">
      <c r="A55" s="153" t="s">
        <v>21</v>
      </c>
      <c r="B55" s="75" t="s">
        <v>1</v>
      </c>
      <c r="C55" s="153" t="s">
        <v>2</v>
      </c>
      <c r="D55" s="153" t="s">
        <v>3</v>
      </c>
      <c r="E55" s="214" t="s">
        <v>159</v>
      </c>
      <c r="F55" s="214"/>
      <c r="G55" s="76" t="s">
        <v>4</v>
      </c>
      <c r="H55" s="75" t="s">
        <v>5</v>
      </c>
      <c r="I55" s="75" t="s">
        <v>6</v>
      </c>
      <c r="J55" s="75" t="s">
        <v>8</v>
      </c>
    </row>
    <row r="56" spans="1:10" ht="25.5" customHeight="1" x14ac:dyDescent="0.2">
      <c r="A56" s="154" t="s">
        <v>160</v>
      </c>
      <c r="B56" s="77" t="s">
        <v>306</v>
      </c>
      <c r="C56" s="154" t="s">
        <v>14</v>
      </c>
      <c r="D56" s="154" t="s">
        <v>307</v>
      </c>
      <c r="E56" s="215" t="s">
        <v>193</v>
      </c>
      <c r="F56" s="215"/>
      <c r="G56" s="78" t="s">
        <v>151</v>
      </c>
      <c r="H56" s="104">
        <v>1</v>
      </c>
      <c r="I56" s="103">
        <v>8.91</v>
      </c>
      <c r="J56" s="103">
        <v>8.91</v>
      </c>
    </row>
    <row r="57" spans="1:10" ht="25.5" customHeight="1" x14ac:dyDescent="0.2">
      <c r="A57" s="155" t="s">
        <v>161</v>
      </c>
      <c r="B57" s="156" t="s">
        <v>194</v>
      </c>
      <c r="C57" s="155" t="s">
        <v>14</v>
      </c>
      <c r="D57" s="155" t="s">
        <v>195</v>
      </c>
      <c r="E57" s="212" t="s">
        <v>196</v>
      </c>
      <c r="F57" s="212"/>
      <c r="G57" s="79" t="s">
        <v>197</v>
      </c>
      <c r="H57" s="105">
        <v>0.6</v>
      </c>
      <c r="I57" s="98">
        <v>3.69</v>
      </c>
      <c r="J57" s="98">
        <v>2.21</v>
      </c>
    </row>
    <row r="58" spans="1:10" ht="25.5" customHeight="1" x14ac:dyDescent="0.2">
      <c r="A58" s="155" t="s">
        <v>177</v>
      </c>
      <c r="B58" s="156" t="s">
        <v>199</v>
      </c>
      <c r="C58" s="155" t="s">
        <v>13</v>
      </c>
      <c r="D58" s="155" t="s">
        <v>200</v>
      </c>
      <c r="E58" s="212" t="s">
        <v>198</v>
      </c>
      <c r="F58" s="212"/>
      <c r="G58" s="79" t="s">
        <v>165</v>
      </c>
      <c r="H58" s="105">
        <v>0.6</v>
      </c>
      <c r="I58" s="98">
        <v>11.17</v>
      </c>
      <c r="J58" s="98">
        <v>6.7</v>
      </c>
    </row>
    <row r="59" spans="1:10" ht="25.5" x14ac:dyDescent="0.2">
      <c r="A59" s="156"/>
      <c r="B59" s="156"/>
      <c r="C59" s="156"/>
      <c r="D59" s="156"/>
      <c r="E59" s="156" t="s">
        <v>166</v>
      </c>
      <c r="F59" s="98">
        <v>3.6083585</v>
      </c>
      <c r="G59" s="156" t="s">
        <v>167</v>
      </c>
      <c r="H59" s="98">
        <v>3.09</v>
      </c>
      <c r="I59" s="156" t="s">
        <v>168</v>
      </c>
      <c r="J59" s="98">
        <v>6.7</v>
      </c>
    </row>
    <row r="60" spans="1:10" ht="25.5" x14ac:dyDescent="0.2">
      <c r="A60" s="156"/>
      <c r="B60" s="156"/>
      <c r="C60" s="156"/>
      <c r="D60" s="156"/>
      <c r="E60" s="156" t="s">
        <v>169</v>
      </c>
      <c r="F60" s="98">
        <v>2.2200000000000002</v>
      </c>
      <c r="G60" s="156"/>
      <c r="H60" s="213" t="s">
        <v>170</v>
      </c>
      <c r="I60" s="213"/>
      <c r="J60" s="98">
        <v>11.13</v>
      </c>
    </row>
    <row r="61" spans="1:10" ht="14.25" customHeight="1" x14ac:dyDescent="0.2">
      <c r="A61" s="154"/>
      <c r="B61" s="154"/>
      <c r="C61" s="154"/>
      <c r="D61" s="154"/>
      <c r="E61" s="154"/>
      <c r="F61" s="154"/>
      <c r="G61" s="154"/>
      <c r="H61" s="154"/>
      <c r="I61" s="154"/>
      <c r="J61" s="154"/>
    </row>
    <row r="62" spans="1:10" ht="14.25" customHeight="1" x14ac:dyDescent="0.2">
      <c r="A62" s="153" t="s">
        <v>22</v>
      </c>
      <c r="B62" s="75" t="s">
        <v>1</v>
      </c>
      <c r="C62" s="153" t="s">
        <v>2</v>
      </c>
      <c r="D62" s="153" t="s">
        <v>3</v>
      </c>
      <c r="E62" s="214" t="s">
        <v>159</v>
      </c>
      <c r="F62" s="214"/>
      <c r="G62" s="76" t="s">
        <v>4</v>
      </c>
      <c r="H62" s="75" t="s">
        <v>5</v>
      </c>
      <c r="I62" s="75" t="s">
        <v>6</v>
      </c>
      <c r="J62" s="75" t="s">
        <v>8</v>
      </c>
    </row>
    <row r="63" spans="1:10" ht="14.25" customHeight="1" x14ac:dyDescent="0.2">
      <c r="A63" s="154" t="s">
        <v>160</v>
      </c>
      <c r="B63" s="77" t="s">
        <v>308</v>
      </c>
      <c r="C63" s="154" t="s">
        <v>14</v>
      </c>
      <c r="D63" s="154" t="s">
        <v>309</v>
      </c>
      <c r="E63" s="215" t="s">
        <v>192</v>
      </c>
      <c r="F63" s="215"/>
      <c r="G63" s="78" t="s">
        <v>149</v>
      </c>
      <c r="H63" s="104">
        <v>1</v>
      </c>
      <c r="I63" s="103">
        <v>24.34</v>
      </c>
      <c r="J63" s="103">
        <v>24.34</v>
      </c>
    </row>
    <row r="64" spans="1:10" ht="14.25" customHeight="1" x14ac:dyDescent="0.2">
      <c r="A64" s="155" t="s">
        <v>161</v>
      </c>
      <c r="B64" s="156" t="s">
        <v>194</v>
      </c>
      <c r="C64" s="155" t="s">
        <v>14</v>
      </c>
      <c r="D64" s="155" t="s">
        <v>195</v>
      </c>
      <c r="E64" s="212" t="s">
        <v>196</v>
      </c>
      <c r="F64" s="212"/>
      <c r="G64" s="79" t="s">
        <v>197</v>
      </c>
      <c r="H64" s="105">
        <v>1</v>
      </c>
      <c r="I64" s="98">
        <v>3.69</v>
      </c>
      <c r="J64" s="98">
        <v>3.69</v>
      </c>
    </row>
    <row r="65" spans="1:10" ht="25.5" x14ac:dyDescent="0.2">
      <c r="A65" s="155" t="s">
        <v>161</v>
      </c>
      <c r="B65" s="156" t="s">
        <v>231</v>
      </c>
      <c r="C65" s="155" t="s">
        <v>14</v>
      </c>
      <c r="D65" s="155" t="s">
        <v>232</v>
      </c>
      <c r="E65" s="212" t="s">
        <v>196</v>
      </c>
      <c r="F65" s="212"/>
      <c r="G65" s="79" t="s">
        <v>197</v>
      </c>
      <c r="H65" s="105">
        <v>0.5</v>
      </c>
      <c r="I65" s="98">
        <v>3.59</v>
      </c>
      <c r="J65" s="98">
        <v>1.79</v>
      </c>
    </row>
    <row r="66" spans="1:10" ht="14.25" customHeight="1" x14ac:dyDescent="0.2">
      <c r="A66" s="155" t="s">
        <v>177</v>
      </c>
      <c r="B66" s="156" t="s">
        <v>233</v>
      </c>
      <c r="C66" s="155" t="s">
        <v>13</v>
      </c>
      <c r="D66" s="155" t="s">
        <v>234</v>
      </c>
      <c r="E66" s="212" t="s">
        <v>198</v>
      </c>
      <c r="F66" s="212"/>
      <c r="G66" s="79" t="s">
        <v>165</v>
      </c>
      <c r="H66" s="105">
        <v>0.5</v>
      </c>
      <c r="I66" s="98">
        <v>15.38</v>
      </c>
      <c r="J66" s="98">
        <v>7.69</v>
      </c>
    </row>
    <row r="67" spans="1:10" ht="14.25" customHeight="1" x14ac:dyDescent="0.2">
      <c r="A67" s="155" t="s">
        <v>177</v>
      </c>
      <c r="B67" s="156" t="s">
        <v>199</v>
      </c>
      <c r="C67" s="155" t="s">
        <v>13</v>
      </c>
      <c r="D67" s="155" t="s">
        <v>200</v>
      </c>
      <c r="E67" s="212" t="s">
        <v>198</v>
      </c>
      <c r="F67" s="212"/>
      <c r="G67" s="79" t="s">
        <v>165</v>
      </c>
      <c r="H67" s="105">
        <v>1</v>
      </c>
      <c r="I67" s="98">
        <v>11.17</v>
      </c>
      <c r="J67" s="98">
        <v>11.17</v>
      </c>
    </row>
    <row r="68" spans="1:10" ht="14.25" customHeight="1" x14ac:dyDescent="0.2">
      <c r="A68" s="156"/>
      <c r="B68" s="156"/>
      <c r="C68" s="156"/>
      <c r="D68" s="156"/>
      <c r="E68" s="156" t="s">
        <v>166</v>
      </c>
      <c r="F68" s="98">
        <v>10.1572598</v>
      </c>
      <c r="G68" s="156" t="s">
        <v>167</v>
      </c>
      <c r="H68" s="98">
        <v>8.6999999999999993</v>
      </c>
      <c r="I68" s="156" t="s">
        <v>168</v>
      </c>
      <c r="J68" s="98">
        <v>18.86</v>
      </c>
    </row>
    <row r="69" spans="1:10" ht="25.5" x14ac:dyDescent="0.2">
      <c r="A69" s="156"/>
      <c r="B69" s="156"/>
      <c r="C69" s="156"/>
      <c r="D69" s="156"/>
      <c r="E69" s="156" t="s">
        <v>169</v>
      </c>
      <c r="F69" s="98">
        <v>6.08</v>
      </c>
      <c r="G69" s="156"/>
      <c r="H69" s="213" t="s">
        <v>170</v>
      </c>
      <c r="I69" s="213"/>
      <c r="J69" s="98">
        <v>30.42</v>
      </c>
    </row>
    <row r="70" spans="1:10" x14ac:dyDescent="0.2">
      <c r="A70" s="154"/>
      <c r="B70" s="154"/>
      <c r="C70" s="154"/>
      <c r="D70" s="154"/>
      <c r="E70" s="154"/>
      <c r="F70" s="154"/>
      <c r="G70" s="154"/>
      <c r="H70" s="154"/>
      <c r="I70" s="154"/>
      <c r="J70" s="154"/>
    </row>
    <row r="71" spans="1:10" ht="14.25" customHeight="1" x14ac:dyDescent="0.2">
      <c r="A71" s="153" t="s">
        <v>23</v>
      </c>
      <c r="B71" s="75" t="s">
        <v>1</v>
      </c>
      <c r="C71" s="153" t="s">
        <v>2</v>
      </c>
      <c r="D71" s="153" t="s">
        <v>3</v>
      </c>
      <c r="E71" s="214" t="s">
        <v>159</v>
      </c>
      <c r="F71" s="214"/>
      <c r="G71" s="76" t="s">
        <v>4</v>
      </c>
      <c r="H71" s="75" t="s">
        <v>5</v>
      </c>
      <c r="I71" s="75" t="s">
        <v>6</v>
      </c>
      <c r="J71" s="75" t="s">
        <v>8</v>
      </c>
    </row>
    <row r="72" spans="1:10" ht="25.5" customHeight="1" x14ac:dyDescent="0.2">
      <c r="A72" s="154" t="s">
        <v>160</v>
      </c>
      <c r="B72" s="77" t="s">
        <v>42</v>
      </c>
      <c r="C72" s="154" t="s">
        <v>14</v>
      </c>
      <c r="D72" s="154" t="s">
        <v>153</v>
      </c>
      <c r="E72" s="215" t="s">
        <v>272</v>
      </c>
      <c r="F72" s="215"/>
      <c r="G72" s="78" t="s">
        <v>151</v>
      </c>
      <c r="H72" s="104">
        <v>1</v>
      </c>
      <c r="I72" s="103">
        <v>124.96</v>
      </c>
      <c r="J72" s="103">
        <v>124.96</v>
      </c>
    </row>
    <row r="73" spans="1:10" ht="38.25" customHeight="1" x14ac:dyDescent="0.2">
      <c r="A73" s="155" t="s">
        <v>161</v>
      </c>
      <c r="B73" s="156" t="s">
        <v>194</v>
      </c>
      <c r="C73" s="155" t="s">
        <v>14</v>
      </c>
      <c r="D73" s="155" t="s">
        <v>195</v>
      </c>
      <c r="E73" s="212" t="s">
        <v>196</v>
      </c>
      <c r="F73" s="212"/>
      <c r="G73" s="79" t="s">
        <v>197</v>
      </c>
      <c r="H73" s="105">
        <v>1.25</v>
      </c>
      <c r="I73" s="98">
        <v>3.69</v>
      </c>
      <c r="J73" s="98">
        <v>4.6100000000000003</v>
      </c>
    </row>
    <row r="74" spans="1:10" ht="25.5" customHeight="1" x14ac:dyDescent="0.2">
      <c r="A74" s="155" t="s">
        <v>161</v>
      </c>
      <c r="B74" s="156" t="s">
        <v>231</v>
      </c>
      <c r="C74" s="155" t="s">
        <v>14</v>
      </c>
      <c r="D74" s="155" t="s">
        <v>232</v>
      </c>
      <c r="E74" s="212" t="s">
        <v>196</v>
      </c>
      <c r="F74" s="212"/>
      <c r="G74" s="79" t="s">
        <v>197</v>
      </c>
      <c r="H74" s="105">
        <v>1.25</v>
      </c>
      <c r="I74" s="98">
        <v>3.59</v>
      </c>
      <c r="J74" s="98">
        <v>4.4800000000000004</v>
      </c>
    </row>
    <row r="75" spans="1:10" ht="25.5" customHeight="1" x14ac:dyDescent="0.2">
      <c r="A75" s="155" t="s">
        <v>177</v>
      </c>
      <c r="B75" s="156" t="s">
        <v>273</v>
      </c>
      <c r="C75" s="155" t="s">
        <v>14</v>
      </c>
      <c r="D75" s="155" t="s">
        <v>274</v>
      </c>
      <c r="E75" s="212" t="s">
        <v>178</v>
      </c>
      <c r="F75" s="212"/>
      <c r="G75" s="79" t="s">
        <v>151</v>
      </c>
      <c r="H75" s="105">
        <v>1</v>
      </c>
      <c r="I75" s="98">
        <v>82.69</v>
      </c>
      <c r="J75" s="98">
        <v>82.69</v>
      </c>
    </row>
    <row r="76" spans="1:10" ht="14.25" customHeight="1" x14ac:dyDescent="0.2">
      <c r="A76" s="155" t="s">
        <v>177</v>
      </c>
      <c r="B76" s="156" t="s">
        <v>233</v>
      </c>
      <c r="C76" s="155" t="s">
        <v>13</v>
      </c>
      <c r="D76" s="155" t="s">
        <v>234</v>
      </c>
      <c r="E76" s="212" t="s">
        <v>198</v>
      </c>
      <c r="F76" s="212"/>
      <c r="G76" s="79" t="s">
        <v>165</v>
      </c>
      <c r="H76" s="105">
        <v>1.25</v>
      </c>
      <c r="I76" s="98">
        <v>15.38</v>
      </c>
      <c r="J76" s="98">
        <v>19.22</v>
      </c>
    </row>
    <row r="77" spans="1:10" ht="14.25" customHeight="1" x14ac:dyDescent="0.2">
      <c r="A77" s="155" t="s">
        <v>177</v>
      </c>
      <c r="B77" s="156" t="s">
        <v>199</v>
      </c>
      <c r="C77" s="155" t="s">
        <v>13</v>
      </c>
      <c r="D77" s="155" t="s">
        <v>200</v>
      </c>
      <c r="E77" s="212" t="s">
        <v>198</v>
      </c>
      <c r="F77" s="212"/>
      <c r="G77" s="79" t="s">
        <v>165</v>
      </c>
      <c r="H77" s="105">
        <v>1.25</v>
      </c>
      <c r="I77" s="98">
        <v>11.17</v>
      </c>
      <c r="J77" s="98">
        <v>13.96</v>
      </c>
    </row>
    <row r="78" spans="1:10" ht="25.5" x14ac:dyDescent="0.2">
      <c r="A78" s="156"/>
      <c r="B78" s="156"/>
      <c r="C78" s="156"/>
      <c r="D78" s="156"/>
      <c r="E78" s="156" t="s">
        <v>166</v>
      </c>
      <c r="F78" s="98">
        <v>17.869452800000001</v>
      </c>
      <c r="G78" s="156" t="s">
        <v>167</v>
      </c>
      <c r="H78" s="98">
        <v>15.31</v>
      </c>
      <c r="I78" s="156" t="s">
        <v>168</v>
      </c>
      <c r="J78" s="98">
        <v>33.18</v>
      </c>
    </row>
    <row r="79" spans="1:10" ht="25.5" x14ac:dyDescent="0.2">
      <c r="A79" s="156"/>
      <c r="B79" s="156"/>
      <c r="C79" s="156"/>
      <c r="D79" s="156"/>
      <c r="E79" s="156" t="s">
        <v>169</v>
      </c>
      <c r="F79" s="98">
        <v>31.24</v>
      </c>
      <c r="G79" s="156"/>
      <c r="H79" s="213" t="s">
        <v>170</v>
      </c>
      <c r="I79" s="213"/>
      <c r="J79" s="98">
        <v>156.19999999999999</v>
      </c>
    </row>
    <row r="80" spans="1:10" ht="38.25" customHeight="1" x14ac:dyDescent="0.2">
      <c r="A80" s="154"/>
      <c r="B80" s="154"/>
      <c r="C80" s="154"/>
      <c r="D80" s="154"/>
      <c r="E80" s="154"/>
      <c r="F80" s="154"/>
      <c r="G80" s="154"/>
      <c r="H80" s="154"/>
      <c r="I80" s="154"/>
      <c r="J80" s="154"/>
    </row>
    <row r="81" spans="1:10" ht="25.5" customHeight="1" x14ac:dyDescent="0.2">
      <c r="A81" s="153" t="s">
        <v>310</v>
      </c>
      <c r="B81" s="75" t="s">
        <v>1</v>
      </c>
      <c r="C81" s="153" t="s">
        <v>2</v>
      </c>
      <c r="D81" s="153" t="s">
        <v>3</v>
      </c>
      <c r="E81" s="214" t="s">
        <v>159</v>
      </c>
      <c r="F81" s="214"/>
      <c r="G81" s="76" t="s">
        <v>4</v>
      </c>
      <c r="H81" s="75" t="s">
        <v>5</v>
      </c>
      <c r="I81" s="75" t="s">
        <v>6</v>
      </c>
      <c r="J81" s="75" t="s">
        <v>8</v>
      </c>
    </row>
    <row r="82" spans="1:10" ht="25.5" customHeight="1" x14ac:dyDescent="0.2">
      <c r="A82" s="154" t="s">
        <v>160</v>
      </c>
      <c r="B82" s="77" t="s">
        <v>311</v>
      </c>
      <c r="C82" s="154" t="s">
        <v>13</v>
      </c>
      <c r="D82" s="154" t="s">
        <v>312</v>
      </c>
      <c r="E82" s="215" t="s">
        <v>380</v>
      </c>
      <c r="F82" s="215"/>
      <c r="G82" s="78" t="s">
        <v>149</v>
      </c>
      <c r="H82" s="104">
        <v>1</v>
      </c>
      <c r="I82" s="103">
        <v>35.72</v>
      </c>
      <c r="J82" s="103">
        <v>35.72</v>
      </c>
    </row>
    <row r="83" spans="1:10" ht="25.5" customHeight="1" x14ac:dyDescent="0.2">
      <c r="A83" s="155" t="s">
        <v>161</v>
      </c>
      <c r="B83" s="156" t="s">
        <v>267</v>
      </c>
      <c r="C83" s="155" t="s">
        <v>13</v>
      </c>
      <c r="D83" s="155" t="s">
        <v>268</v>
      </c>
      <c r="E83" s="212" t="s">
        <v>164</v>
      </c>
      <c r="F83" s="212"/>
      <c r="G83" s="79" t="s">
        <v>165</v>
      </c>
      <c r="H83" s="105">
        <v>8.5000000000000006E-2</v>
      </c>
      <c r="I83" s="98">
        <v>15.02</v>
      </c>
      <c r="J83" s="98">
        <v>1.27</v>
      </c>
    </row>
    <row r="84" spans="1:10" ht="38.25" customHeight="1" x14ac:dyDescent="0.2">
      <c r="A84" s="155" t="s">
        <v>161</v>
      </c>
      <c r="B84" s="156" t="s">
        <v>381</v>
      </c>
      <c r="C84" s="155" t="s">
        <v>13</v>
      </c>
      <c r="D84" s="155" t="s">
        <v>382</v>
      </c>
      <c r="E84" s="212" t="s">
        <v>164</v>
      </c>
      <c r="F84" s="212"/>
      <c r="G84" s="79" t="s">
        <v>165</v>
      </c>
      <c r="H84" s="105">
        <v>0.42199999999999999</v>
      </c>
      <c r="I84" s="98">
        <v>18.87</v>
      </c>
      <c r="J84" s="98">
        <v>7.96</v>
      </c>
    </row>
    <row r="85" spans="1:10" ht="38.25" x14ac:dyDescent="0.2">
      <c r="A85" s="155" t="s">
        <v>177</v>
      </c>
      <c r="B85" s="156" t="s">
        <v>383</v>
      </c>
      <c r="C85" s="155" t="s">
        <v>13</v>
      </c>
      <c r="D85" s="155" t="s">
        <v>384</v>
      </c>
      <c r="E85" s="212" t="s">
        <v>178</v>
      </c>
      <c r="F85" s="212"/>
      <c r="G85" s="79" t="s">
        <v>37</v>
      </c>
      <c r="H85" s="105">
        <v>1.5</v>
      </c>
      <c r="I85" s="98">
        <v>17.66</v>
      </c>
      <c r="J85" s="98">
        <v>26.49</v>
      </c>
    </row>
    <row r="86" spans="1:10" ht="25.5" x14ac:dyDescent="0.2">
      <c r="A86" s="156"/>
      <c r="B86" s="156"/>
      <c r="C86" s="156"/>
      <c r="D86" s="156"/>
      <c r="E86" s="156" t="s">
        <v>166</v>
      </c>
      <c r="F86" s="98">
        <v>4.0984489444205083</v>
      </c>
      <c r="G86" s="156" t="s">
        <v>167</v>
      </c>
      <c r="H86" s="98">
        <v>3.51</v>
      </c>
      <c r="I86" s="156" t="s">
        <v>168</v>
      </c>
      <c r="J86" s="98">
        <v>7.61</v>
      </c>
    </row>
    <row r="87" spans="1:10" ht="25.5" x14ac:dyDescent="0.2">
      <c r="A87" s="156"/>
      <c r="B87" s="156"/>
      <c r="C87" s="156"/>
      <c r="D87" s="156"/>
      <c r="E87" s="156" t="s">
        <v>169</v>
      </c>
      <c r="F87" s="98">
        <v>8.93</v>
      </c>
      <c r="G87" s="156"/>
      <c r="H87" s="213" t="s">
        <v>170</v>
      </c>
      <c r="I87" s="213"/>
      <c r="J87" s="98">
        <v>44.65</v>
      </c>
    </row>
    <row r="88" spans="1:10" x14ac:dyDescent="0.2">
      <c r="A88" s="154"/>
      <c r="B88" s="154"/>
      <c r="C88" s="154"/>
      <c r="D88" s="154"/>
      <c r="E88" s="154"/>
      <c r="F88" s="154"/>
      <c r="G88" s="154"/>
      <c r="H88" s="154"/>
      <c r="I88" s="154"/>
      <c r="J88" s="154"/>
    </row>
    <row r="89" spans="1:10" ht="15" x14ac:dyDescent="0.2">
      <c r="A89" s="153" t="s">
        <v>313</v>
      </c>
      <c r="B89" s="75" t="s">
        <v>1</v>
      </c>
      <c r="C89" s="153" t="s">
        <v>2</v>
      </c>
      <c r="D89" s="153" t="s">
        <v>3</v>
      </c>
      <c r="E89" s="214" t="s">
        <v>159</v>
      </c>
      <c r="F89" s="214"/>
      <c r="G89" s="76" t="s">
        <v>4</v>
      </c>
      <c r="H89" s="75" t="s">
        <v>5</v>
      </c>
      <c r="I89" s="75" t="s">
        <v>6</v>
      </c>
      <c r="J89" s="75" t="s">
        <v>8</v>
      </c>
    </row>
    <row r="90" spans="1:10" ht="25.5" customHeight="1" x14ac:dyDescent="0.2">
      <c r="A90" s="154" t="s">
        <v>160</v>
      </c>
      <c r="B90" s="77" t="s">
        <v>314</v>
      </c>
      <c r="C90" s="154" t="s">
        <v>13</v>
      </c>
      <c r="D90" s="154" t="s">
        <v>315</v>
      </c>
      <c r="E90" s="215" t="s">
        <v>214</v>
      </c>
      <c r="F90" s="215"/>
      <c r="G90" s="78" t="s">
        <v>19</v>
      </c>
      <c r="H90" s="104">
        <v>1</v>
      </c>
      <c r="I90" s="103">
        <v>54.62</v>
      </c>
      <c r="J90" s="103">
        <v>54.62</v>
      </c>
    </row>
    <row r="91" spans="1:10" ht="25.5" customHeight="1" x14ac:dyDescent="0.2">
      <c r="A91" s="155" t="s">
        <v>161</v>
      </c>
      <c r="B91" s="156" t="s">
        <v>275</v>
      </c>
      <c r="C91" s="155" t="s">
        <v>13</v>
      </c>
      <c r="D91" s="155" t="s">
        <v>276</v>
      </c>
      <c r="E91" s="212" t="s">
        <v>164</v>
      </c>
      <c r="F91" s="212"/>
      <c r="G91" s="79" t="s">
        <v>165</v>
      </c>
      <c r="H91" s="105">
        <v>0.27289999999999998</v>
      </c>
      <c r="I91" s="98">
        <v>14.27</v>
      </c>
      <c r="J91" s="98">
        <v>3.89</v>
      </c>
    </row>
    <row r="92" spans="1:10" ht="25.5" customHeight="1" x14ac:dyDescent="0.2">
      <c r="A92" s="155" t="s">
        <v>161</v>
      </c>
      <c r="B92" s="156" t="s">
        <v>277</v>
      </c>
      <c r="C92" s="155" t="s">
        <v>13</v>
      </c>
      <c r="D92" s="155" t="s">
        <v>278</v>
      </c>
      <c r="E92" s="212" t="s">
        <v>164</v>
      </c>
      <c r="F92" s="212"/>
      <c r="G92" s="79" t="s">
        <v>165</v>
      </c>
      <c r="H92" s="105">
        <v>0.27289999999999998</v>
      </c>
      <c r="I92" s="98">
        <v>18.260000000000002</v>
      </c>
      <c r="J92" s="98">
        <v>4.9800000000000004</v>
      </c>
    </row>
    <row r="93" spans="1:10" ht="25.5" customHeight="1" x14ac:dyDescent="0.2">
      <c r="A93" s="155" t="s">
        <v>177</v>
      </c>
      <c r="B93" s="156" t="s">
        <v>385</v>
      </c>
      <c r="C93" s="155" t="s">
        <v>13</v>
      </c>
      <c r="D93" s="155" t="s">
        <v>386</v>
      </c>
      <c r="E93" s="212" t="s">
        <v>178</v>
      </c>
      <c r="F93" s="212"/>
      <c r="G93" s="79" t="s">
        <v>19</v>
      </c>
      <c r="H93" s="105">
        <v>2</v>
      </c>
      <c r="I93" s="98">
        <v>4.12</v>
      </c>
      <c r="J93" s="98">
        <v>8.24</v>
      </c>
    </row>
    <row r="94" spans="1:10" ht="25.5" customHeight="1" x14ac:dyDescent="0.2">
      <c r="A94" s="155" t="s">
        <v>177</v>
      </c>
      <c r="B94" s="156" t="s">
        <v>387</v>
      </c>
      <c r="C94" s="155" t="s">
        <v>13</v>
      </c>
      <c r="D94" s="155" t="s">
        <v>388</v>
      </c>
      <c r="E94" s="212" t="s">
        <v>178</v>
      </c>
      <c r="F94" s="212"/>
      <c r="G94" s="79" t="s">
        <v>19</v>
      </c>
      <c r="H94" s="105">
        <v>1</v>
      </c>
      <c r="I94" s="98">
        <v>34.82</v>
      </c>
      <c r="J94" s="98">
        <v>34.82</v>
      </c>
    </row>
    <row r="95" spans="1:10" ht="25.5" x14ac:dyDescent="0.2">
      <c r="A95" s="155" t="s">
        <v>177</v>
      </c>
      <c r="B95" s="156" t="s">
        <v>283</v>
      </c>
      <c r="C95" s="155" t="s">
        <v>13</v>
      </c>
      <c r="D95" s="155" t="s">
        <v>284</v>
      </c>
      <c r="E95" s="212" t="s">
        <v>178</v>
      </c>
      <c r="F95" s="212"/>
      <c r="G95" s="79" t="s">
        <v>19</v>
      </c>
      <c r="H95" s="105">
        <v>0.115</v>
      </c>
      <c r="I95" s="98">
        <v>23.43</v>
      </c>
      <c r="J95" s="98">
        <v>2.69</v>
      </c>
    </row>
    <row r="96" spans="1:10" ht="25.5" x14ac:dyDescent="0.2">
      <c r="A96" s="156"/>
      <c r="B96" s="156"/>
      <c r="C96" s="156"/>
      <c r="D96" s="156"/>
      <c r="E96" s="156" t="s">
        <v>166</v>
      </c>
      <c r="F96" s="98">
        <v>3.9907367514002585</v>
      </c>
      <c r="G96" s="156" t="s">
        <v>167</v>
      </c>
      <c r="H96" s="98">
        <v>3.42</v>
      </c>
      <c r="I96" s="156" t="s">
        <v>168</v>
      </c>
      <c r="J96" s="98">
        <v>7.41</v>
      </c>
    </row>
    <row r="97" spans="1:10" ht="25.5" x14ac:dyDescent="0.2">
      <c r="A97" s="156"/>
      <c r="B97" s="156"/>
      <c r="C97" s="156"/>
      <c r="D97" s="156"/>
      <c r="E97" s="156" t="s">
        <v>169</v>
      </c>
      <c r="F97" s="98">
        <v>13.65</v>
      </c>
      <c r="G97" s="156"/>
      <c r="H97" s="213" t="s">
        <v>170</v>
      </c>
      <c r="I97" s="213"/>
      <c r="J97" s="98">
        <v>68.27</v>
      </c>
    </row>
    <row r="98" spans="1:10" ht="25.5" customHeight="1" x14ac:dyDescent="0.2">
      <c r="A98" s="154"/>
      <c r="B98" s="154"/>
      <c r="C98" s="154"/>
      <c r="D98" s="154"/>
      <c r="E98" s="154"/>
      <c r="F98" s="154"/>
      <c r="G98" s="154"/>
      <c r="H98" s="154"/>
      <c r="I98" s="154"/>
      <c r="J98" s="154"/>
    </row>
    <row r="99" spans="1:10" ht="25.5" customHeight="1" x14ac:dyDescent="0.2">
      <c r="A99" s="153" t="s">
        <v>25</v>
      </c>
      <c r="B99" s="75" t="s">
        <v>1</v>
      </c>
      <c r="C99" s="153" t="s">
        <v>2</v>
      </c>
      <c r="D99" s="153" t="s">
        <v>3</v>
      </c>
      <c r="E99" s="214" t="s">
        <v>159</v>
      </c>
      <c r="F99" s="214"/>
      <c r="G99" s="76" t="s">
        <v>4</v>
      </c>
      <c r="H99" s="75" t="s">
        <v>5</v>
      </c>
      <c r="I99" s="75" t="s">
        <v>6</v>
      </c>
      <c r="J99" s="75" t="s">
        <v>8</v>
      </c>
    </row>
    <row r="100" spans="1:10" ht="25.5" customHeight="1" x14ac:dyDescent="0.2">
      <c r="A100" s="154" t="s">
        <v>160</v>
      </c>
      <c r="B100" s="77" t="s">
        <v>316</v>
      </c>
      <c r="C100" s="154" t="s">
        <v>13</v>
      </c>
      <c r="D100" s="154" t="s">
        <v>317</v>
      </c>
      <c r="E100" s="215" t="s">
        <v>216</v>
      </c>
      <c r="F100" s="215"/>
      <c r="G100" s="78" t="s">
        <v>149</v>
      </c>
      <c r="H100" s="104">
        <v>1</v>
      </c>
      <c r="I100" s="103">
        <v>73.5</v>
      </c>
      <c r="J100" s="103">
        <v>73.5</v>
      </c>
    </row>
    <row r="101" spans="1:10" ht="25.5" customHeight="1" x14ac:dyDescent="0.2">
      <c r="A101" s="155" t="s">
        <v>161</v>
      </c>
      <c r="B101" s="156" t="s">
        <v>376</v>
      </c>
      <c r="C101" s="155" t="s">
        <v>13</v>
      </c>
      <c r="D101" s="155" t="s">
        <v>377</v>
      </c>
      <c r="E101" s="212" t="s">
        <v>164</v>
      </c>
      <c r="F101" s="212"/>
      <c r="G101" s="79" t="s">
        <v>165</v>
      </c>
      <c r="H101" s="105">
        <v>0.49940000000000001</v>
      </c>
      <c r="I101" s="98">
        <v>15.71</v>
      </c>
      <c r="J101" s="98">
        <v>7.84</v>
      </c>
    </row>
    <row r="102" spans="1:10" ht="25.5" x14ac:dyDescent="0.2">
      <c r="A102" s="155" t="s">
        <v>177</v>
      </c>
      <c r="B102" s="156" t="s">
        <v>389</v>
      </c>
      <c r="C102" s="155" t="s">
        <v>13</v>
      </c>
      <c r="D102" s="155" t="s">
        <v>390</v>
      </c>
      <c r="E102" s="212" t="s">
        <v>178</v>
      </c>
      <c r="F102" s="212"/>
      <c r="G102" s="79" t="s">
        <v>37</v>
      </c>
      <c r="H102" s="105">
        <v>4.2599999999999999E-2</v>
      </c>
      <c r="I102" s="98">
        <v>22.3</v>
      </c>
      <c r="J102" s="98">
        <v>0.94</v>
      </c>
    </row>
    <row r="103" spans="1:10" ht="14.25" customHeight="1" x14ac:dyDescent="0.2">
      <c r="A103" s="155" t="s">
        <v>177</v>
      </c>
      <c r="B103" s="156" t="s">
        <v>391</v>
      </c>
      <c r="C103" s="155" t="s">
        <v>13</v>
      </c>
      <c r="D103" s="155" t="s">
        <v>392</v>
      </c>
      <c r="E103" s="212" t="s">
        <v>178</v>
      </c>
      <c r="F103" s="212"/>
      <c r="G103" s="79" t="s">
        <v>149</v>
      </c>
      <c r="H103" s="105">
        <v>1.0955999999999999</v>
      </c>
      <c r="I103" s="98">
        <v>24.54</v>
      </c>
      <c r="J103" s="98">
        <v>26.88</v>
      </c>
    </row>
    <row r="104" spans="1:10" ht="25.5" x14ac:dyDescent="0.2">
      <c r="A104" s="155" t="s">
        <v>177</v>
      </c>
      <c r="B104" s="156" t="s">
        <v>395</v>
      </c>
      <c r="C104" s="155" t="s">
        <v>13</v>
      </c>
      <c r="D104" s="155" t="s">
        <v>396</v>
      </c>
      <c r="E104" s="212" t="s">
        <v>178</v>
      </c>
      <c r="F104" s="212"/>
      <c r="G104" s="79" t="s">
        <v>19</v>
      </c>
      <c r="H104" s="105">
        <v>2.1911999999999998</v>
      </c>
      <c r="I104" s="98">
        <v>0.24</v>
      </c>
      <c r="J104" s="98">
        <v>0.52</v>
      </c>
    </row>
    <row r="105" spans="1:10" x14ac:dyDescent="0.2">
      <c r="A105" s="155" t="s">
        <v>177</v>
      </c>
      <c r="B105" s="156" t="s">
        <v>399</v>
      </c>
      <c r="C105" s="155" t="s">
        <v>13</v>
      </c>
      <c r="D105" s="155" t="s">
        <v>400</v>
      </c>
      <c r="E105" s="212" t="s">
        <v>178</v>
      </c>
      <c r="F105" s="212"/>
      <c r="G105" s="79" t="s">
        <v>266</v>
      </c>
      <c r="H105" s="105">
        <v>1.32E-2</v>
      </c>
      <c r="I105" s="98">
        <v>27.77</v>
      </c>
      <c r="J105" s="98">
        <v>0.36</v>
      </c>
    </row>
    <row r="106" spans="1:10" ht="14.25" customHeight="1" x14ac:dyDescent="0.2">
      <c r="A106" s="155" t="s">
        <v>177</v>
      </c>
      <c r="B106" s="156" t="s">
        <v>393</v>
      </c>
      <c r="C106" s="155" t="s">
        <v>13</v>
      </c>
      <c r="D106" s="155" t="s">
        <v>394</v>
      </c>
      <c r="E106" s="212" t="s">
        <v>178</v>
      </c>
      <c r="F106" s="212"/>
      <c r="G106" s="79" t="s">
        <v>266</v>
      </c>
      <c r="H106" s="105">
        <v>3.3300000000000003E-2</v>
      </c>
      <c r="I106" s="98">
        <v>47.61</v>
      </c>
      <c r="J106" s="98">
        <v>1.58</v>
      </c>
    </row>
    <row r="107" spans="1:10" ht="14.25" customHeight="1" x14ac:dyDescent="0.2">
      <c r="A107" s="155" t="s">
        <v>177</v>
      </c>
      <c r="B107" s="156" t="s">
        <v>397</v>
      </c>
      <c r="C107" s="155" t="s">
        <v>13</v>
      </c>
      <c r="D107" s="155" t="s">
        <v>398</v>
      </c>
      <c r="E107" s="212" t="s">
        <v>222</v>
      </c>
      <c r="F107" s="212"/>
      <c r="G107" s="79" t="s">
        <v>19</v>
      </c>
      <c r="H107" s="105">
        <v>1.3265</v>
      </c>
      <c r="I107" s="98">
        <v>3.06</v>
      </c>
      <c r="J107" s="98">
        <v>4.05</v>
      </c>
    </row>
    <row r="108" spans="1:10" ht="25.5" x14ac:dyDescent="0.2">
      <c r="A108" s="155" t="s">
        <v>177</v>
      </c>
      <c r="B108" s="156" t="s">
        <v>401</v>
      </c>
      <c r="C108" s="155" t="s">
        <v>13</v>
      </c>
      <c r="D108" s="155" t="s">
        <v>402</v>
      </c>
      <c r="E108" s="212" t="s">
        <v>178</v>
      </c>
      <c r="F108" s="212"/>
      <c r="G108" s="79" t="s">
        <v>12</v>
      </c>
      <c r="H108" s="105">
        <v>3.8498999999999999</v>
      </c>
      <c r="I108" s="98">
        <v>8.14</v>
      </c>
      <c r="J108" s="98">
        <v>31.33</v>
      </c>
    </row>
    <row r="109" spans="1:10" ht="25.5" customHeight="1" x14ac:dyDescent="0.2">
      <c r="A109" s="156"/>
      <c r="B109" s="156"/>
      <c r="C109" s="156"/>
      <c r="D109" s="156"/>
      <c r="E109" s="156" t="s">
        <v>166</v>
      </c>
      <c r="F109" s="98">
        <v>3.6406721240844462</v>
      </c>
      <c r="G109" s="156" t="s">
        <v>167</v>
      </c>
      <c r="H109" s="98">
        <v>3.12</v>
      </c>
      <c r="I109" s="156" t="s">
        <v>168</v>
      </c>
      <c r="J109" s="98">
        <v>6.76</v>
      </c>
    </row>
    <row r="110" spans="1:10" ht="25.5" customHeight="1" x14ac:dyDescent="0.2">
      <c r="A110" s="156"/>
      <c r="B110" s="156"/>
      <c r="C110" s="156"/>
      <c r="D110" s="156"/>
      <c r="E110" s="156" t="s">
        <v>169</v>
      </c>
      <c r="F110" s="98">
        <v>18.37</v>
      </c>
      <c r="G110" s="156"/>
      <c r="H110" s="213" t="s">
        <v>170</v>
      </c>
      <c r="I110" s="213"/>
      <c r="J110" s="98">
        <v>91.87</v>
      </c>
    </row>
    <row r="111" spans="1:10" ht="25.5" customHeight="1" x14ac:dyDescent="0.2">
      <c r="A111" s="154"/>
      <c r="B111" s="154"/>
      <c r="C111" s="154"/>
      <c r="D111" s="154"/>
      <c r="E111" s="154"/>
      <c r="F111" s="154"/>
      <c r="G111" s="154"/>
      <c r="H111" s="154"/>
      <c r="I111" s="154"/>
      <c r="J111" s="154"/>
    </row>
    <row r="112" spans="1:10" ht="25.5" customHeight="1" x14ac:dyDescent="0.2">
      <c r="A112" s="153" t="s">
        <v>27</v>
      </c>
      <c r="B112" s="75" t="s">
        <v>1</v>
      </c>
      <c r="C112" s="153" t="s">
        <v>2</v>
      </c>
      <c r="D112" s="153" t="s">
        <v>3</v>
      </c>
      <c r="E112" s="214" t="s">
        <v>159</v>
      </c>
      <c r="F112" s="214"/>
      <c r="G112" s="76" t="s">
        <v>4</v>
      </c>
      <c r="H112" s="75" t="s">
        <v>5</v>
      </c>
      <c r="I112" s="75" t="s">
        <v>6</v>
      </c>
      <c r="J112" s="75" t="s">
        <v>8</v>
      </c>
    </row>
    <row r="113" spans="1:10" ht="25.5" customHeight="1" x14ac:dyDescent="0.2">
      <c r="A113" s="154" t="s">
        <v>160</v>
      </c>
      <c r="B113" s="77" t="s">
        <v>318</v>
      </c>
      <c r="C113" s="154" t="s">
        <v>14</v>
      </c>
      <c r="D113" s="154" t="s">
        <v>319</v>
      </c>
      <c r="E113" s="215" t="s">
        <v>192</v>
      </c>
      <c r="F113" s="215"/>
      <c r="G113" s="78" t="s">
        <v>149</v>
      </c>
      <c r="H113" s="104">
        <v>1</v>
      </c>
      <c r="I113" s="103">
        <v>16.739999999999998</v>
      </c>
      <c r="J113" s="103">
        <v>16.739999999999998</v>
      </c>
    </row>
    <row r="114" spans="1:10" ht="25.5" customHeight="1" x14ac:dyDescent="0.2">
      <c r="A114" s="155" t="s">
        <v>161</v>
      </c>
      <c r="B114" s="156" t="s">
        <v>194</v>
      </c>
      <c r="C114" s="155" t="s">
        <v>14</v>
      </c>
      <c r="D114" s="155" t="s">
        <v>195</v>
      </c>
      <c r="E114" s="212" t="s">
        <v>196</v>
      </c>
      <c r="F114" s="212"/>
      <c r="G114" s="79" t="s">
        <v>197</v>
      </c>
      <c r="H114" s="105">
        <v>1</v>
      </c>
      <c r="I114" s="98">
        <v>3.69</v>
      </c>
      <c r="J114" s="98">
        <v>3.69</v>
      </c>
    </row>
    <row r="115" spans="1:10" ht="25.5" customHeight="1" x14ac:dyDescent="0.2">
      <c r="A115" s="155" t="s">
        <v>161</v>
      </c>
      <c r="B115" s="156" t="s">
        <v>238</v>
      </c>
      <c r="C115" s="155" t="s">
        <v>14</v>
      </c>
      <c r="D115" s="155" t="s">
        <v>239</v>
      </c>
      <c r="E115" s="212" t="s">
        <v>196</v>
      </c>
      <c r="F115" s="212"/>
      <c r="G115" s="79" t="s">
        <v>197</v>
      </c>
      <c r="H115" s="105">
        <v>0.1</v>
      </c>
      <c r="I115" s="98">
        <v>3.55</v>
      </c>
      <c r="J115" s="98">
        <v>0.35</v>
      </c>
    </row>
    <row r="116" spans="1:10" ht="25.5" customHeight="1" x14ac:dyDescent="0.2">
      <c r="A116" s="155" t="s">
        <v>177</v>
      </c>
      <c r="B116" s="156" t="s">
        <v>240</v>
      </c>
      <c r="C116" s="155" t="s">
        <v>13</v>
      </c>
      <c r="D116" s="155" t="s">
        <v>403</v>
      </c>
      <c r="E116" s="212" t="s">
        <v>198</v>
      </c>
      <c r="F116" s="212"/>
      <c r="G116" s="79" t="s">
        <v>165</v>
      </c>
      <c r="H116" s="105">
        <v>0.1</v>
      </c>
      <c r="I116" s="98">
        <v>15.38</v>
      </c>
      <c r="J116" s="98">
        <v>1.53</v>
      </c>
    </row>
    <row r="117" spans="1:10" ht="25.5" customHeight="1" x14ac:dyDescent="0.2">
      <c r="A117" s="155" t="s">
        <v>177</v>
      </c>
      <c r="B117" s="156" t="s">
        <v>199</v>
      </c>
      <c r="C117" s="155" t="s">
        <v>13</v>
      </c>
      <c r="D117" s="155" t="s">
        <v>200</v>
      </c>
      <c r="E117" s="212" t="s">
        <v>198</v>
      </c>
      <c r="F117" s="212"/>
      <c r="G117" s="79" t="s">
        <v>165</v>
      </c>
      <c r="H117" s="105">
        <v>1</v>
      </c>
      <c r="I117" s="98">
        <v>11.17</v>
      </c>
      <c r="J117" s="98">
        <v>11.17</v>
      </c>
    </row>
    <row r="118" spans="1:10" ht="25.5" customHeight="1" x14ac:dyDescent="0.2">
      <c r="A118" s="156"/>
      <c r="B118" s="156"/>
      <c r="C118" s="156"/>
      <c r="D118" s="156"/>
      <c r="E118" s="156" t="s">
        <v>166</v>
      </c>
      <c r="F118" s="98">
        <v>6.8397243000000003</v>
      </c>
      <c r="G118" s="156" t="s">
        <v>167</v>
      </c>
      <c r="H118" s="98">
        <v>5.86</v>
      </c>
      <c r="I118" s="156" t="s">
        <v>168</v>
      </c>
      <c r="J118" s="98">
        <v>12.7</v>
      </c>
    </row>
    <row r="119" spans="1:10" ht="25.5" customHeight="1" x14ac:dyDescent="0.2">
      <c r="A119" s="156"/>
      <c r="B119" s="156"/>
      <c r="C119" s="156"/>
      <c r="D119" s="156"/>
      <c r="E119" s="156" t="s">
        <v>169</v>
      </c>
      <c r="F119" s="98">
        <v>4.18</v>
      </c>
      <c r="G119" s="156"/>
      <c r="H119" s="213" t="s">
        <v>170</v>
      </c>
      <c r="I119" s="213"/>
      <c r="J119" s="98">
        <v>20.92</v>
      </c>
    </row>
    <row r="120" spans="1:10" ht="25.5" customHeight="1" x14ac:dyDescent="0.2">
      <c r="A120" s="154"/>
      <c r="B120" s="154"/>
      <c r="C120" s="154"/>
      <c r="D120" s="154"/>
      <c r="E120" s="154"/>
      <c r="F120" s="154"/>
      <c r="G120" s="154"/>
      <c r="H120" s="154"/>
      <c r="I120" s="154"/>
      <c r="J120" s="154"/>
    </row>
    <row r="121" spans="1:10" ht="25.5" customHeight="1" x14ac:dyDescent="0.2">
      <c r="A121" s="153" t="s">
        <v>28</v>
      </c>
      <c r="B121" s="75" t="s">
        <v>1</v>
      </c>
      <c r="C121" s="153" t="s">
        <v>2</v>
      </c>
      <c r="D121" s="153" t="s">
        <v>3</v>
      </c>
      <c r="E121" s="214" t="s">
        <v>159</v>
      </c>
      <c r="F121" s="214"/>
      <c r="G121" s="76" t="s">
        <v>4</v>
      </c>
      <c r="H121" s="75" t="s">
        <v>5</v>
      </c>
      <c r="I121" s="75" t="s">
        <v>6</v>
      </c>
      <c r="J121" s="75" t="s">
        <v>8</v>
      </c>
    </row>
    <row r="122" spans="1:10" ht="25.5" customHeight="1" x14ac:dyDescent="0.2">
      <c r="A122" s="154" t="s">
        <v>160</v>
      </c>
      <c r="B122" s="77" t="s">
        <v>320</v>
      </c>
      <c r="C122" s="154" t="s">
        <v>13</v>
      </c>
      <c r="D122" s="154" t="s">
        <v>321</v>
      </c>
      <c r="E122" s="215" t="s">
        <v>208</v>
      </c>
      <c r="F122" s="215"/>
      <c r="G122" s="78" t="s">
        <v>149</v>
      </c>
      <c r="H122" s="104">
        <v>1</v>
      </c>
      <c r="I122" s="103">
        <v>84.11</v>
      </c>
      <c r="J122" s="103">
        <v>84.11</v>
      </c>
    </row>
    <row r="123" spans="1:10" ht="25.5" customHeight="1" x14ac:dyDescent="0.2">
      <c r="A123" s="155" t="s">
        <v>161</v>
      </c>
      <c r="B123" s="156" t="s">
        <v>404</v>
      </c>
      <c r="C123" s="155" t="s">
        <v>13</v>
      </c>
      <c r="D123" s="155" t="s">
        <v>405</v>
      </c>
      <c r="E123" s="212" t="s">
        <v>172</v>
      </c>
      <c r="F123" s="212"/>
      <c r="G123" s="79" t="s">
        <v>173</v>
      </c>
      <c r="H123" s="105">
        <v>1.5</v>
      </c>
      <c r="I123" s="98">
        <v>2.72</v>
      </c>
      <c r="J123" s="98">
        <v>4.08</v>
      </c>
    </row>
    <row r="124" spans="1:10" ht="25.5" customHeight="1" x14ac:dyDescent="0.2">
      <c r="A124" s="155" t="s">
        <v>161</v>
      </c>
      <c r="B124" s="156" t="s">
        <v>175</v>
      </c>
      <c r="C124" s="155" t="s">
        <v>13</v>
      </c>
      <c r="D124" s="155" t="s">
        <v>176</v>
      </c>
      <c r="E124" s="212" t="s">
        <v>164</v>
      </c>
      <c r="F124" s="212"/>
      <c r="G124" s="79" t="s">
        <v>165</v>
      </c>
      <c r="H124" s="105">
        <v>0.6</v>
      </c>
      <c r="I124" s="98">
        <v>18.87</v>
      </c>
      <c r="J124" s="98">
        <v>11.32</v>
      </c>
    </row>
    <row r="125" spans="1:10" ht="25.5" customHeight="1" x14ac:dyDescent="0.2">
      <c r="A125" s="155" t="s">
        <v>161</v>
      </c>
      <c r="B125" s="156" t="s">
        <v>162</v>
      </c>
      <c r="C125" s="155" t="s">
        <v>13</v>
      </c>
      <c r="D125" s="155" t="s">
        <v>163</v>
      </c>
      <c r="E125" s="212" t="s">
        <v>164</v>
      </c>
      <c r="F125" s="212"/>
      <c r="G125" s="79" t="s">
        <v>165</v>
      </c>
      <c r="H125" s="105">
        <v>3</v>
      </c>
      <c r="I125" s="98">
        <v>14.47</v>
      </c>
      <c r="J125" s="98">
        <v>43.41</v>
      </c>
    </row>
    <row r="126" spans="1:10" x14ac:dyDescent="0.2">
      <c r="A126" s="155" t="s">
        <v>177</v>
      </c>
      <c r="B126" s="156" t="s">
        <v>206</v>
      </c>
      <c r="C126" s="155" t="s">
        <v>13</v>
      </c>
      <c r="D126" s="155" t="s">
        <v>207</v>
      </c>
      <c r="E126" s="212" t="s">
        <v>178</v>
      </c>
      <c r="F126" s="212"/>
      <c r="G126" s="79" t="s">
        <v>37</v>
      </c>
      <c r="H126" s="105">
        <v>8</v>
      </c>
      <c r="I126" s="98">
        <v>0.9</v>
      </c>
      <c r="J126" s="98">
        <v>7.2</v>
      </c>
    </row>
    <row r="127" spans="1:10" ht="25.5" x14ac:dyDescent="0.2">
      <c r="A127" s="155" t="s">
        <v>177</v>
      </c>
      <c r="B127" s="156" t="s">
        <v>406</v>
      </c>
      <c r="C127" s="155" t="s">
        <v>13</v>
      </c>
      <c r="D127" s="155" t="s">
        <v>407</v>
      </c>
      <c r="E127" s="212" t="s">
        <v>178</v>
      </c>
      <c r="F127" s="212"/>
      <c r="G127" s="79" t="s">
        <v>37</v>
      </c>
      <c r="H127" s="105">
        <v>14</v>
      </c>
      <c r="I127" s="98">
        <v>0.67</v>
      </c>
      <c r="J127" s="98">
        <v>9.3800000000000008</v>
      </c>
    </row>
    <row r="128" spans="1:10" ht="14.25" customHeight="1" x14ac:dyDescent="0.2">
      <c r="A128" s="155" t="s">
        <v>177</v>
      </c>
      <c r="B128" s="156" t="s">
        <v>408</v>
      </c>
      <c r="C128" s="155" t="s">
        <v>13</v>
      </c>
      <c r="D128" s="155" t="s">
        <v>409</v>
      </c>
      <c r="E128" s="212" t="s">
        <v>178</v>
      </c>
      <c r="F128" s="212"/>
      <c r="G128" s="79" t="s">
        <v>12</v>
      </c>
      <c r="H128" s="105">
        <v>2</v>
      </c>
      <c r="I128" s="98">
        <v>1.32</v>
      </c>
      <c r="J128" s="98">
        <v>2.64</v>
      </c>
    </row>
    <row r="129" spans="1:10" x14ac:dyDescent="0.2">
      <c r="A129" s="155" t="s">
        <v>177</v>
      </c>
      <c r="B129" s="156" t="s">
        <v>410</v>
      </c>
      <c r="C129" s="155" t="s">
        <v>13</v>
      </c>
      <c r="D129" s="155" t="s">
        <v>411</v>
      </c>
      <c r="E129" s="212" t="s">
        <v>178</v>
      </c>
      <c r="F129" s="212"/>
      <c r="G129" s="79" t="s">
        <v>67</v>
      </c>
      <c r="H129" s="105">
        <v>0.21176</v>
      </c>
      <c r="I129" s="98">
        <v>28.72</v>
      </c>
      <c r="J129" s="98">
        <v>6.08</v>
      </c>
    </row>
    <row r="130" spans="1:10" ht="25.5" x14ac:dyDescent="0.2">
      <c r="A130" s="156"/>
      <c r="B130" s="156"/>
      <c r="C130" s="156"/>
      <c r="D130" s="156"/>
      <c r="E130" s="156" t="s">
        <v>166</v>
      </c>
      <c r="F130" s="98">
        <v>23.405859543300302</v>
      </c>
      <c r="G130" s="156" t="s">
        <v>167</v>
      </c>
      <c r="H130" s="98">
        <v>20.05</v>
      </c>
      <c r="I130" s="156" t="s">
        <v>168</v>
      </c>
      <c r="J130" s="98">
        <v>43.46</v>
      </c>
    </row>
    <row r="131" spans="1:10" ht="25.5" x14ac:dyDescent="0.2">
      <c r="A131" s="156"/>
      <c r="B131" s="156"/>
      <c r="C131" s="156"/>
      <c r="D131" s="156"/>
      <c r="E131" s="156" t="s">
        <v>169</v>
      </c>
      <c r="F131" s="98">
        <v>21.02</v>
      </c>
      <c r="G131" s="156"/>
      <c r="H131" s="213" t="s">
        <v>170</v>
      </c>
      <c r="I131" s="213"/>
      <c r="J131" s="98">
        <v>105.13</v>
      </c>
    </row>
    <row r="132" spans="1:10" x14ac:dyDescent="0.2">
      <c r="A132" s="154"/>
      <c r="B132" s="154"/>
      <c r="C132" s="154"/>
      <c r="D132" s="154"/>
      <c r="E132" s="154"/>
      <c r="F132" s="154"/>
      <c r="G132" s="154"/>
      <c r="H132" s="154"/>
      <c r="I132" s="154"/>
      <c r="J132" s="154"/>
    </row>
    <row r="133" spans="1:10" ht="14.25" customHeight="1" x14ac:dyDescent="0.2">
      <c r="A133" s="153" t="s">
        <v>322</v>
      </c>
      <c r="B133" s="75" t="s">
        <v>1</v>
      </c>
      <c r="C133" s="153" t="s">
        <v>2</v>
      </c>
      <c r="D133" s="153" t="s">
        <v>3</v>
      </c>
      <c r="E133" s="214" t="s">
        <v>159</v>
      </c>
      <c r="F133" s="214"/>
      <c r="G133" s="76" t="s">
        <v>4</v>
      </c>
      <c r="H133" s="75" t="s">
        <v>5</v>
      </c>
      <c r="I133" s="75" t="s">
        <v>6</v>
      </c>
      <c r="J133" s="75" t="s">
        <v>8</v>
      </c>
    </row>
    <row r="134" spans="1:10" ht="25.5" customHeight="1" x14ac:dyDescent="0.2">
      <c r="A134" s="154" t="s">
        <v>160</v>
      </c>
      <c r="B134" s="77" t="s">
        <v>39</v>
      </c>
      <c r="C134" s="154" t="s">
        <v>14</v>
      </c>
      <c r="D134" s="154" t="s">
        <v>152</v>
      </c>
      <c r="E134" s="215" t="s">
        <v>256</v>
      </c>
      <c r="F134" s="215"/>
      <c r="G134" s="78" t="s">
        <v>148</v>
      </c>
      <c r="H134" s="104">
        <v>1</v>
      </c>
      <c r="I134" s="103">
        <v>97.22</v>
      </c>
      <c r="J134" s="103">
        <v>97.22</v>
      </c>
    </row>
    <row r="135" spans="1:10" ht="25.5" customHeight="1" x14ac:dyDescent="0.2">
      <c r="A135" s="155" t="s">
        <v>161</v>
      </c>
      <c r="B135" s="156" t="s">
        <v>194</v>
      </c>
      <c r="C135" s="155" t="s">
        <v>14</v>
      </c>
      <c r="D135" s="155" t="s">
        <v>195</v>
      </c>
      <c r="E135" s="212" t="s">
        <v>196</v>
      </c>
      <c r="F135" s="212"/>
      <c r="G135" s="79" t="s">
        <v>197</v>
      </c>
      <c r="H135" s="105">
        <v>1.6</v>
      </c>
      <c r="I135" s="98">
        <v>3.69</v>
      </c>
      <c r="J135" s="98">
        <v>5.9</v>
      </c>
    </row>
    <row r="136" spans="1:10" x14ac:dyDescent="0.2">
      <c r="A136" s="155" t="s">
        <v>177</v>
      </c>
      <c r="B136" s="156" t="s">
        <v>257</v>
      </c>
      <c r="C136" s="155" t="s">
        <v>14</v>
      </c>
      <c r="D136" s="155" t="s">
        <v>258</v>
      </c>
      <c r="E136" s="212" t="s">
        <v>178</v>
      </c>
      <c r="F136" s="212"/>
      <c r="G136" s="79" t="s">
        <v>148</v>
      </c>
      <c r="H136" s="105">
        <v>0.1</v>
      </c>
      <c r="I136" s="98">
        <v>21</v>
      </c>
      <c r="J136" s="98">
        <v>2.1</v>
      </c>
    </row>
    <row r="137" spans="1:10" x14ac:dyDescent="0.2">
      <c r="A137" s="155" t="s">
        <v>177</v>
      </c>
      <c r="B137" s="156" t="s">
        <v>259</v>
      </c>
      <c r="C137" s="155" t="s">
        <v>14</v>
      </c>
      <c r="D137" s="155" t="s">
        <v>260</v>
      </c>
      <c r="E137" s="212" t="s">
        <v>178</v>
      </c>
      <c r="F137" s="212"/>
      <c r="G137" s="79" t="s">
        <v>148</v>
      </c>
      <c r="H137" s="105">
        <v>0.9</v>
      </c>
      <c r="I137" s="98">
        <v>79.28</v>
      </c>
      <c r="J137" s="98">
        <v>71.349999999999994</v>
      </c>
    </row>
    <row r="138" spans="1:10" ht="14.25" customHeight="1" x14ac:dyDescent="0.2">
      <c r="A138" s="155" t="s">
        <v>177</v>
      </c>
      <c r="B138" s="156" t="s">
        <v>199</v>
      </c>
      <c r="C138" s="155" t="s">
        <v>13</v>
      </c>
      <c r="D138" s="155" t="s">
        <v>200</v>
      </c>
      <c r="E138" s="212" t="s">
        <v>198</v>
      </c>
      <c r="F138" s="212"/>
      <c r="G138" s="79" t="s">
        <v>165</v>
      </c>
      <c r="H138" s="105">
        <v>1.6</v>
      </c>
      <c r="I138" s="98">
        <v>11.17</v>
      </c>
      <c r="J138" s="98">
        <v>17.87</v>
      </c>
    </row>
    <row r="139" spans="1:10" ht="25.5" x14ac:dyDescent="0.2">
      <c r="A139" s="156"/>
      <c r="B139" s="156"/>
      <c r="C139" s="156"/>
      <c r="D139" s="156"/>
      <c r="E139" s="156" t="s">
        <v>166</v>
      </c>
      <c r="F139" s="98">
        <v>9.6240843999999992</v>
      </c>
      <c r="G139" s="156" t="s">
        <v>167</v>
      </c>
      <c r="H139" s="98">
        <v>8.25</v>
      </c>
      <c r="I139" s="156" t="s">
        <v>168</v>
      </c>
      <c r="J139" s="98">
        <v>17.87</v>
      </c>
    </row>
    <row r="140" spans="1:10" ht="25.5" x14ac:dyDescent="0.2">
      <c r="A140" s="156"/>
      <c r="B140" s="156"/>
      <c r="C140" s="156"/>
      <c r="D140" s="156"/>
      <c r="E140" s="156" t="s">
        <v>169</v>
      </c>
      <c r="F140" s="98">
        <v>24.3</v>
      </c>
      <c r="G140" s="156"/>
      <c r="H140" s="213" t="s">
        <v>170</v>
      </c>
      <c r="I140" s="213"/>
      <c r="J140" s="98">
        <v>121.52</v>
      </c>
    </row>
    <row r="141" spans="1:10" ht="14.25" customHeight="1" x14ac:dyDescent="0.2">
      <c r="A141" s="154"/>
      <c r="B141" s="154"/>
      <c r="C141" s="154"/>
      <c r="D141" s="154"/>
      <c r="E141" s="154"/>
      <c r="F141" s="154"/>
      <c r="G141" s="154"/>
      <c r="H141" s="154"/>
      <c r="I141" s="154"/>
      <c r="J141" s="154"/>
    </row>
    <row r="142" spans="1:10" ht="25.5" customHeight="1" x14ac:dyDescent="0.2">
      <c r="A142" s="153" t="s">
        <v>323</v>
      </c>
      <c r="B142" s="75" t="s">
        <v>1</v>
      </c>
      <c r="C142" s="153" t="s">
        <v>2</v>
      </c>
      <c r="D142" s="153" t="s">
        <v>3</v>
      </c>
      <c r="E142" s="214" t="s">
        <v>159</v>
      </c>
      <c r="F142" s="214"/>
      <c r="G142" s="76" t="s">
        <v>4</v>
      </c>
      <c r="H142" s="75" t="s">
        <v>5</v>
      </c>
      <c r="I142" s="75" t="s">
        <v>6</v>
      </c>
      <c r="J142" s="75" t="s">
        <v>8</v>
      </c>
    </row>
    <row r="143" spans="1:10" ht="25.5" customHeight="1" x14ac:dyDescent="0.2">
      <c r="A143" s="154" t="s">
        <v>160</v>
      </c>
      <c r="B143" s="77" t="s">
        <v>40</v>
      </c>
      <c r="C143" s="154" t="s">
        <v>13</v>
      </c>
      <c r="D143" s="154" t="s">
        <v>324</v>
      </c>
      <c r="E143" s="215" t="s">
        <v>261</v>
      </c>
      <c r="F143" s="215"/>
      <c r="G143" s="78" t="s">
        <v>149</v>
      </c>
      <c r="H143" s="104">
        <v>1</v>
      </c>
      <c r="I143" s="103">
        <v>15.3</v>
      </c>
      <c r="J143" s="103">
        <v>15.3</v>
      </c>
    </row>
    <row r="144" spans="1:10" ht="25.5" customHeight="1" x14ac:dyDescent="0.2">
      <c r="A144" s="155" t="s">
        <v>161</v>
      </c>
      <c r="B144" s="156" t="s">
        <v>162</v>
      </c>
      <c r="C144" s="155" t="s">
        <v>13</v>
      </c>
      <c r="D144" s="155" t="s">
        <v>163</v>
      </c>
      <c r="E144" s="212" t="s">
        <v>164</v>
      </c>
      <c r="F144" s="212"/>
      <c r="G144" s="79" t="s">
        <v>165</v>
      </c>
      <c r="H144" s="105">
        <v>0.15640000000000001</v>
      </c>
      <c r="I144" s="98">
        <v>14.47</v>
      </c>
      <c r="J144" s="98">
        <v>2.2599999999999998</v>
      </c>
    </row>
    <row r="145" spans="1:10" ht="25.5" customHeight="1" x14ac:dyDescent="0.2">
      <c r="A145" s="155" t="s">
        <v>161</v>
      </c>
      <c r="B145" s="156" t="s">
        <v>262</v>
      </c>
      <c r="C145" s="155" t="s">
        <v>13</v>
      </c>
      <c r="D145" s="155" t="s">
        <v>263</v>
      </c>
      <c r="E145" s="212" t="s">
        <v>164</v>
      </c>
      <c r="F145" s="212"/>
      <c r="G145" s="79" t="s">
        <v>165</v>
      </c>
      <c r="H145" s="105">
        <v>3.9100000000000003E-2</v>
      </c>
      <c r="I145" s="98">
        <v>14.3</v>
      </c>
      <c r="J145" s="98">
        <v>0.55000000000000004</v>
      </c>
    </row>
    <row r="146" spans="1:10" x14ac:dyDescent="0.2">
      <c r="A146" s="155" t="s">
        <v>177</v>
      </c>
      <c r="B146" s="156" t="s">
        <v>264</v>
      </c>
      <c r="C146" s="155" t="s">
        <v>13</v>
      </c>
      <c r="D146" s="155" t="s">
        <v>265</v>
      </c>
      <c r="E146" s="212" t="s">
        <v>178</v>
      </c>
      <c r="F146" s="212"/>
      <c r="G146" s="79" t="s">
        <v>149</v>
      </c>
      <c r="H146" s="105">
        <v>1</v>
      </c>
      <c r="I146" s="98">
        <v>12.49</v>
      </c>
      <c r="J146" s="98">
        <v>12.49</v>
      </c>
    </row>
    <row r="147" spans="1:10" ht="38.25" customHeight="1" x14ac:dyDescent="0.2">
      <c r="A147" s="156"/>
      <c r="B147" s="156"/>
      <c r="C147" s="156"/>
      <c r="D147" s="156"/>
      <c r="E147" s="156" t="s">
        <v>166</v>
      </c>
      <c r="F147" s="98">
        <v>1.1848341232227488</v>
      </c>
      <c r="G147" s="156" t="s">
        <v>167</v>
      </c>
      <c r="H147" s="98">
        <v>1.02</v>
      </c>
      <c r="I147" s="156" t="s">
        <v>168</v>
      </c>
      <c r="J147" s="98">
        <v>2.2000000000000002</v>
      </c>
    </row>
    <row r="148" spans="1:10" ht="38.25" customHeight="1" x14ac:dyDescent="0.2">
      <c r="A148" s="156"/>
      <c r="B148" s="156"/>
      <c r="C148" s="156"/>
      <c r="D148" s="156"/>
      <c r="E148" s="156" t="s">
        <v>169</v>
      </c>
      <c r="F148" s="98">
        <v>3.82</v>
      </c>
      <c r="G148" s="156"/>
      <c r="H148" s="213" t="s">
        <v>170</v>
      </c>
      <c r="I148" s="213"/>
      <c r="J148" s="98">
        <v>19.12</v>
      </c>
    </row>
    <row r="149" spans="1:10" ht="51" customHeight="1" x14ac:dyDescent="0.2">
      <c r="A149" s="154"/>
      <c r="B149" s="154"/>
      <c r="C149" s="154"/>
      <c r="D149" s="154"/>
      <c r="E149" s="154"/>
      <c r="F149" s="154"/>
      <c r="G149" s="154"/>
      <c r="H149" s="154"/>
      <c r="I149" s="154"/>
      <c r="J149" s="154"/>
    </row>
    <row r="150" spans="1:10" ht="25.5" customHeight="1" x14ac:dyDescent="0.2">
      <c r="A150" s="153" t="s">
        <v>325</v>
      </c>
      <c r="B150" s="75" t="s">
        <v>1</v>
      </c>
      <c r="C150" s="153" t="s">
        <v>2</v>
      </c>
      <c r="D150" s="153" t="s">
        <v>3</v>
      </c>
      <c r="E150" s="214" t="s">
        <v>159</v>
      </c>
      <c r="F150" s="214"/>
      <c r="G150" s="76" t="s">
        <v>4</v>
      </c>
      <c r="H150" s="75" t="s">
        <v>5</v>
      </c>
      <c r="I150" s="75" t="s">
        <v>6</v>
      </c>
      <c r="J150" s="75" t="s">
        <v>8</v>
      </c>
    </row>
    <row r="151" spans="1:10" ht="25.5" customHeight="1" x14ac:dyDescent="0.2">
      <c r="A151" s="154" t="s">
        <v>160</v>
      </c>
      <c r="B151" s="77" t="s">
        <v>326</v>
      </c>
      <c r="C151" s="154" t="s">
        <v>13</v>
      </c>
      <c r="D151" s="154" t="s">
        <v>327</v>
      </c>
      <c r="E151" s="215" t="s">
        <v>171</v>
      </c>
      <c r="F151" s="215"/>
      <c r="G151" s="78" t="s">
        <v>149</v>
      </c>
      <c r="H151" s="104">
        <v>1</v>
      </c>
      <c r="I151" s="103">
        <v>11.44</v>
      </c>
      <c r="J151" s="103">
        <v>11.44</v>
      </c>
    </row>
    <row r="152" spans="1:10" ht="38.25" customHeight="1" x14ac:dyDescent="0.2">
      <c r="A152" s="155" t="s">
        <v>161</v>
      </c>
      <c r="B152" s="156" t="s">
        <v>175</v>
      </c>
      <c r="C152" s="155" t="s">
        <v>13</v>
      </c>
      <c r="D152" s="155" t="s">
        <v>176</v>
      </c>
      <c r="E152" s="212" t="s">
        <v>164</v>
      </c>
      <c r="F152" s="212"/>
      <c r="G152" s="79" t="s">
        <v>165</v>
      </c>
      <c r="H152" s="105">
        <v>7.0000000000000007E-2</v>
      </c>
      <c r="I152" s="98">
        <v>18.87</v>
      </c>
      <c r="J152" s="98">
        <v>1.32</v>
      </c>
    </row>
    <row r="153" spans="1:10" ht="25.5" customHeight="1" x14ac:dyDescent="0.2">
      <c r="A153" s="155" t="s">
        <v>161</v>
      </c>
      <c r="B153" s="156" t="s">
        <v>162</v>
      </c>
      <c r="C153" s="155" t="s">
        <v>13</v>
      </c>
      <c r="D153" s="155" t="s">
        <v>163</v>
      </c>
      <c r="E153" s="212" t="s">
        <v>164</v>
      </c>
      <c r="F153" s="212"/>
      <c r="G153" s="79" t="s">
        <v>165</v>
      </c>
      <c r="H153" s="105">
        <v>0.7</v>
      </c>
      <c r="I153" s="98">
        <v>14.47</v>
      </c>
      <c r="J153" s="98">
        <v>10.119999999999999</v>
      </c>
    </row>
    <row r="154" spans="1:10" ht="38.25" customHeight="1" x14ac:dyDescent="0.2">
      <c r="A154" s="156"/>
      <c r="B154" s="156"/>
      <c r="C154" s="156"/>
      <c r="D154" s="156"/>
      <c r="E154" s="156" t="s">
        <v>166</v>
      </c>
      <c r="F154" s="98">
        <v>4.8685911245152953</v>
      </c>
      <c r="G154" s="156" t="s">
        <v>167</v>
      </c>
      <c r="H154" s="98">
        <v>4.17</v>
      </c>
      <c r="I154" s="156" t="s">
        <v>168</v>
      </c>
      <c r="J154" s="98">
        <v>9.0399999999999991</v>
      </c>
    </row>
    <row r="155" spans="1:10" ht="38.25" customHeight="1" x14ac:dyDescent="0.2">
      <c r="A155" s="156"/>
      <c r="B155" s="156"/>
      <c r="C155" s="156"/>
      <c r="D155" s="156"/>
      <c r="E155" s="156" t="s">
        <v>169</v>
      </c>
      <c r="F155" s="98">
        <v>2.86</v>
      </c>
      <c r="G155" s="156"/>
      <c r="H155" s="213" t="s">
        <v>170</v>
      </c>
      <c r="I155" s="213"/>
      <c r="J155" s="98">
        <v>14.3</v>
      </c>
    </row>
    <row r="156" spans="1:10" ht="25.5" customHeight="1" x14ac:dyDescent="0.2">
      <c r="A156" s="154"/>
      <c r="B156" s="154"/>
      <c r="C156" s="154"/>
      <c r="D156" s="154"/>
      <c r="E156" s="154"/>
      <c r="F156" s="154"/>
      <c r="G156" s="154"/>
      <c r="H156" s="154"/>
      <c r="I156" s="154"/>
      <c r="J156" s="154"/>
    </row>
    <row r="157" spans="1:10" ht="25.5" customHeight="1" x14ac:dyDescent="0.2">
      <c r="A157" s="153" t="s">
        <v>328</v>
      </c>
      <c r="B157" s="75" t="s">
        <v>1</v>
      </c>
      <c r="C157" s="153" t="s">
        <v>2</v>
      </c>
      <c r="D157" s="153" t="s">
        <v>3</v>
      </c>
      <c r="E157" s="214" t="s">
        <v>159</v>
      </c>
      <c r="F157" s="214"/>
      <c r="G157" s="76" t="s">
        <v>4</v>
      </c>
      <c r="H157" s="75" t="s">
        <v>5</v>
      </c>
      <c r="I157" s="75" t="s">
        <v>6</v>
      </c>
      <c r="J157" s="75" t="s">
        <v>8</v>
      </c>
    </row>
    <row r="158" spans="1:10" ht="38.25" customHeight="1" x14ac:dyDescent="0.2">
      <c r="A158" s="154" t="s">
        <v>160</v>
      </c>
      <c r="B158" s="77" t="s">
        <v>329</v>
      </c>
      <c r="C158" s="154" t="s">
        <v>13</v>
      </c>
      <c r="D158" s="154" t="s">
        <v>330</v>
      </c>
      <c r="E158" s="215" t="s">
        <v>241</v>
      </c>
      <c r="F158" s="215"/>
      <c r="G158" s="78" t="s">
        <v>149</v>
      </c>
      <c r="H158" s="104">
        <v>1</v>
      </c>
      <c r="I158" s="103">
        <v>14.81</v>
      </c>
      <c r="J158" s="103">
        <v>14.81</v>
      </c>
    </row>
    <row r="159" spans="1:10" ht="38.25" customHeight="1" x14ac:dyDescent="0.2">
      <c r="A159" s="155" t="s">
        <v>161</v>
      </c>
      <c r="B159" s="156" t="s">
        <v>250</v>
      </c>
      <c r="C159" s="155" t="s">
        <v>13</v>
      </c>
      <c r="D159" s="155" t="s">
        <v>251</v>
      </c>
      <c r="E159" s="212" t="s">
        <v>164</v>
      </c>
      <c r="F159" s="212"/>
      <c r="G159" s="79" t="s">
        <v>165</v>
      </c>
      <c r="H159" s="105">
        <v>0.16</v>
      </c>
      <c r="I159" s="98">
        <v>18.75</v>
      </c>
      <c r="J159" s="98">
        <v>3</v>
      </c>
    </row>
    <row r="160" spans="1:10" ht="38.25" customHeight="1" x14ac:dyDescent="0.2">
      <c r="A160" s="155" t="s">
        <v>161</v>
      </c>
      <c r="B160" s="156" t="s">
        <v>162</v>
      </c>
      <c r="C160" s="155" t="s">
        <v>13</v>
      </c>
      <c r="D160" s="155" t="s">
        <v>163</v>
      </c>
      <c r="E160" s="212" t="s">
        <v>164</v>
      </c>
      <c r="F160" s="212"/>
      <c r="G160" s="79" t="s">
        <v>165</v>
      </c>
      <c r="H160" s="105">
        <v>0.35</v>
      </c>
      <c r="I160" s="98">
        <v>14.47</v>
      </c>
      <c r="J160" s="98">
        <v>5.0599999999999996</v>
      </c>
    </row>
    <row r="161" spans="1:10" ht="38.25" customHeight="1" x14ac:dyDescent="0.2">
      <c r="A161" s="155" t="s">
        <v>177</v>
      </c>
      <c r="B161" s="156" t="s">
        <v>412</v>
      </c>
      <c r="C161" s="155" t="s">
        <v>13</v>
      </c>
      <c r="D161" s="155" t="s">
        <v>413</v>
      </c>
      <c r="E161" s="212" t="s">
        <v>178</v>
      </c>
      <c r="F161" s="212"/>
      <c r="G161" s="79" t="s">
        <v>148</v>
      </c>
      <c r="H161" s="105">
        <v>0.1</v>
      </c>
      <c r="I161" s="98">
        <v>67.5</v>
      </c>
      <c r="J161" s="98">
        <v>6.75</v>
      </c>
    </row>
    <row r="162" spans="1:10" ht="38.25" customHeight="1" x14ac:dyDescent="0.2">
      <c r="A162" s="156"/>
      <c r="B162" s="156"/>
      <c r="C162" s="156"/>
      <c r="D162" s="156"/>
      <c r="E162" s="156" t="s">
        <v>166</v>
      </c>
      <c r="F162" s="98">
        <v>3.4737182249030591</v>
      </c>
      <c r="G162" s="156" t="s">
        <v>167</v>
      </c>
      <c r="H162" s="98">
        <v>2.98</v>
      </c>
      <c r="I162" s="156" t="s">
        <v>168</v>
      </c>
      <c r="J162" s="98">
        <v>6.45</v>
      </c>
    </row>
    <row r="163" spans="1:10" ht="38.25" customHeight="1" x14ac:dyDescent="0.2">
      <c r="A163" s="156"/>
      <c r="B163" s="156"/>
      <c r="C163" s="156"/>
      <c r="D163" s="156"/>
      <c r="E163" s="156" t="s">
        <v>169</v>
      </c>
      <c r="F163" s="98">
        <v>3.7</v>
      </c>
      <c r="G163" s="156"/>
      <c r="H163" s="213" t="s">
        <v>170</v>
      </c>
      <c r="I163" s="213"/>
      <c r="J163" s="98">
        <v>18.510000000000002</v>
      </c>
    </row>
    <row r="164" spans="1:10" ht="38.25" customHeight="1" x14ac:dyDescent="0.2">
      <c r="A164" s="154"/>
      <c r="B164" s="154"/>
      <c r="C164" s="154"/>
      <c r="D164" s="154"/>
      <c r="E164" s="154"/>
      <c r="F164" s="154"/>
      <c r="G164" s="154"/>
      <c r="H164" s="154"/>
      <c r="I164" s="154"/>
      <c r="J164" s="154"/>
    </row>
    <row r="165" spans="1:10" ht="25.5" customHeight="1" x14ac:dyDescent="0.2">
      <c r="A165" s="153" t="s">
        <v>331</v>
      </c>
      <c r="B165" s="75" t="s">
        <v>1</v>
      </c>
      <c r="C165" s="153" t="s">
        <v>2</v>
      </c>
      <c r="D165" s="153" t="s">
        <v>3</v>
      </c>
      <c r="E165" s="214" t="s">
        <v>159</v>
      </c>
      <c r="F165" s="214"/>
      <c r="G165" s="76" t="s">
        <v>4</v>
      </c>
      <c r="H165" s="75" t="s">
        <v>5</v>
      </c>
      <c r="I165" s="75" t="s">
        <v>6</v>
      </c>
      <c r="J165" s="75" t="s">
        <v>8</v>
      </c>
    </row>
    <row r="166" spans="1:10" ht="25.5" customHeight="1" x14ac:dyDescent="0.2">
      <c r="A166" s="154" t="s">
        <v>160</v>
      </c>
      <c r="B166" s="77" t="s">
        <v>332</v>
      </c>
      <c r="C166" s="154" t="s">
        <v>13</v>
      </c>
      <c r="D166" s="154" t="s">
        <v>333</v>
      </c>
      <c r="E166" s="215" t="s">
        <v>241</v>
      </c>
      <c r="F166" s="215"/>
      <c r="G166" s="78" t="s">
        <v>149</v>
      </c>
      <c r="H166" s="104">
        <v>1</v>
      </c>
      <c r="I166" s="103">
        <v>85.23</v>
      </c>
      <c r="J166" s="103">
        <v>85.23</v>
      </c>
    </row>
    <row r="167" spans="1:10" ht="25.5" customHeight="1" x14ac:dyDescent="0.2">
      <c r="A167" s="155" t="s">
        <v>161</v>
      </c>
      <c r="B167" s="156" t="s">
        <v>242</v>
      </c>
      <c r="C167" s="155" t="s">
        <v>13</v>
      </c>
      <c r="D167" s="155" t="s">
        <v>243</v>
      </c>
      <c r="E167" s="212" t="s">
        <v>172</v>
      </c>
      <c r="F167" s="212"/>
      <c r="G167" s="79" t="s">
        <v>173</v>
      </c>
      <c r="H167" s="105">
        <v>6.8999999999999999E-3</v>
      </c>
      <c r="I167" s="98">
        <v>8.85</v>
      </c>
      <c r="J167" s="98">
        <v>0.06</v>
      </c>
    </row>
    <row r="168" spans="1:10" ht="25.5" customHeight="1" x14ac:dyDescent="0.2">
      <c r="A168" s="155" t="s">
        <v>161</v>
      </c>
      <c r="B168" s="156" t="s">
        <v>246</v>
      </c>
      <c r="C168" s="155" t="s">
        <v>13</v>
      </c>
      <c r="D168" s="155" t="s">
        <v>247</v>
      </c>
      <c r="E168" s="212" t="s">
        <v>172</v>
      </c>
      <c r="F168" s="212"/>
      <c r="G168" s="79" t="s">
        <v>173</v>
      </c>
      <c r="H168" s="105">
        <v>1.35E-2</v>
      </c>
      <c r="I168" s="98">
        <v>9.64</v>
      </c>
      <c r="J168" s="98">
        <v>0.13</v>
      </c>
    </row>
    <row r="169" spans="1:10" ht="38.25" customHeight="1" x14ac:dyDescent="0.2">
      <c r="A169" s="155" t="s">
        <v>161</v>
      </c>
      <c r="B169" s="156" t="s">
        <v>244</v>
      </c>
      <c r="C169" s="155" t="s">
        <v>13</v>
      </c>
      <c r="D169" s="155" t="s">
        <v>245</v>
      </c>
      <c r="E169" s="212" t="s">
        <v>172</v>
      </c>
      <c r="F169" s="212"/>
      <c r="G169" s="79" t="s">
        <v>174</v>
      </c>
      <c r="H169" s="105">
        <v>0.1326</v>
      </c>
      <c r="I169" s="98">
        <v>0.6</v>
      </c>
      <c r="J169" s="98">
        <v>7.0000000000000007E-2</v>
      </c>
    </row>
    <row r="170" spans="1:10" ht="38.25" customHeight="1" x14ac:dyDescent="0.2">
      <c r="A170" s="155" t="s">
        <v>161</v>
      </c>
      <c r="B170" s="156" t="s">
        <v>248</v>
      </c>
      <c r="C170" s="155" t="s">
        <v>13</v>
      </c>
      <c r="D170" s="155" t="s">
        <v>249</v>
      </c>
      <c r="E170" s="212" t="s">
        <v>172</v>
      </c>
      <c r="F170" s="212"/>
      <c r="G170" s="79" t="s">
        <v>174</v>
      </c>
      <c r="H170" s="105">
        <v>0.126</v>
      </c>
      <c r="I170" s="98">
        <v>0.94</v>
      </c>
      <c r="J170" s="98">
        <v>0.11</v>
      </c>
    </row>
    <row r="171" spans="1:10" ht="38.25" customHeight="1" x14ac:dyDescent="0.2">
      <c r="A171" s="155" t="s">
        <v>161</v>
      </c>
      <c r="B171" s="156" t="s">
        <v>250</v>
      </c>
      <c r="C171" s="155" t="s">
        <v>13</v>
      </c>
      <c r="D171" s="155" t="s">
        <v>251</v>
      </c>
      <c r="E171" s="212" t="s">
        <v>164</v>
      </c>
      <c r="F171" s="212"/>
      <c r="G171" s="79" t="s">
        <v>165</v>
      </c>
      <c r="H171" s="105">
        <v>0.27889999999999998</v>
      </c>
      <c r="I171" s="98">
        <v>18.75</v>
      </c>
      <c r="J171" s="98">
        <v>5.22</v>
      </c>
    </row>
    <row r="172" spans="1:10" ht="38.25" customHeight="1" x14ac:dyDescent="0.2">
      <c r="A172" s="155" t="s">
        <v>161</v>
      </c>
      <c r="B172" s="156" t="s">
        <v>162</v>
      </c>
      <c r="C172" s="155" t="s">
        <v>13</v>
      </c>
      <c r="D172" s="155" t="s">
        <v>163</v>
      </c>
      <c r="E172" s="212" t="s">
        <v>164</v>
      </c>
      <c r="F172" s="212"/>
      <c r="G172" s="79" t="s">
        <v>165</v>
      </c>
      <c r="H172" s="105">
        <v>0.27889999999999998</v>
      </c>
      <c r="I172" s="98">
        <v>14.47</v>
      </c>
      <c r="J172" s="98">
        <v>4.03</v>
      </c>
    </row>
    <row r="173" spans="1:10" ht="25.5" customHeight="1" x14ac:dyDescent="0.2">
      <c r="A173" s="155" t="s">
        <v>177</v>
      </c>
      <c r="B173" s="156" t="s">
        <v>252</v>
      </c>
      <c r="C173" s="155" t="s">
        <v>13</v>
      </c>
      <c r="D173" s="155" t="s">
        <v>253</v>
      </c>
      <c r="E173" s="212" t="s">
        <v>178</v>
      </c>
      <c r="F173" s="212"/>
      <c r="G173" s="79" t="s">
        <v>148</v>
      </c>
      <c r="H173" s="105">
        <v>5.6800000000000003E-2</v>
      </c>
      <c r="I173" s="98">
        <v>67.5</v>
      </c>
      <c r="J173" s="98">
        <v>3.83</v>
      </c>
    </row>
    <row r="174" spans="1:10" ht="38.25" customHeight="1" x14ac:dyDescent="0.2">
      <c r="A174" s="155" t="s">
        <v>177</v>
      </c>
      <c r="B174" s="156" t="s">
        <v>414</v>
      </c>
      <c r="C174" s="155" t="s">
        <v>13</v>
      </c>
      <c r="D174" s="155" t="s">
        <v>415</v>
      </c>
      <c r="E174" s="212" t="s">
        <v>178</v>
      </c>
      <c r="F174" s="212"/>
      <c r="G174" s="79" t="s">
        <v>149</v>
      </c>
      <c r="H174" s="105">
        <v>1.0174000000000001</v>
      </c>
      <c r="I174" s="98">
        <v>70.12</v>
      </c>
      <c r="J174" s="98">
        <v>71.34</v>
      </c>
    </row>
    <row r="175" spans="1:10" ht="38.25" customHeight="1" x14ac:dyDescent="0.2">
      <c r="A175" s="155" t="s">
        <v>177</v>
      </c>
      <c r="B175" s="156" t="s">
        <v>254</v>
      </c>
      <c r="C175" s="155" t="s">
        <v>13</v>
      </c>
      <c r="D175" s="155" t="s">
        <v>255</v>
      </c>
      <c r="E175" s="212" t="s">
        <v>178</v>
      </c>
      <c r="F175" s="212"/>
      <c r="G175" s="79" t="s">
        <v>148</v>
      </c>
      <c r="H175" s="105">
        <v>6.4000000000000003E-3</v>
      </c>
      <c r="I175" s="98">
        <v>70.180000000000007</v>
      </c>
      <c r="J175" s="98">
        <v>0.44</v>
      </c>
    </row>
    <row r="176" spans="1:10" ht="38.25" customHeight="1" x14ac:dyDescent="0.2">
      <c r="A176" s="156"/>
      <c r="B176" s="156"/>
      <c r="C176" s="156"/>
      <c r="D176" s="156"/>
      <c r="E176" s="156" t="s">
        <v>166</v>
      </c>
      <c r="F176" s="98">
        <v>4.028436018957346</v>
      </c>
      <c r="G176" s="156" t="s">
        <v>167</v>
      </c>
      <c r="H176" s="98">
        <v>3.45</v>
      </c>
      <c r="I176" s="156" t="s">
        <v>168</v>
      </c>
      <c r="J176" s="98">
        <v>7.48</v>
      </c>
    </row>
    <row r="177" spans="1:10" ht="38.25" customHeight="1" x14ac:dyDescent="0.2">
      <c r="A177" s="156"/>
      <c r="B177" s="156"/>
      <c r="C177" s="156"/>
      <c r="D177" s="156"/>
      <c r="E177" s="156" t="s">
        <v>169</v>
      </c>
      <c r="F177" s="98">
        <v>21.3</v>
      </c>
      <c r="G177" s="156"/>
      <c r="H177" s="213" t="s">
        <v>170</v>
      </c>
      <c r="I177" s="213"/>
      <c r="J177" s="98">
        <v>106.53</v>
      </c>
    </row>
    <row r="178" spans="1:10" ht="38.25" customHeight="1" x14ac:dyDescent="0.2">
      <c r="A178" s="154"/>
      <c r="B178" s="154"/>
      <c r="C178" s="154"/>
      <c r="D178" s="154"/>
      <c r="E178" s="154"/>
      <c r="F178" s="154"/>
      <c r="G178" s="154"/>
      <c r="H178" s="154"/>
      <c r="I178" s="154"/>
      <c r="J178" s="154"/>
    </row>
    <row r="179" spans="1:10" ht="25.5" customHeight="1" x14ac:dyDescent="0.2">
      <c r="A179" s="153" t="s">
        <v>31</v>
      </c>
      <c r="B179" s="75" t="s">
        <v>1</v>
      </c>
      <c r="C179" s="153" t="s">
        <v>2</v>
      </c>
      <c r="D179" s="153" t="s">
        <v>3</v>
      </c>
      <c r="E179" s="214" t="s">
        <v>159</v>
      </c>
      <c r="F179" s="214"/>
      <c r="G179" s="76" t="s">
        <v>4</v>
      </c>
      <c r="H179" s="75" t="s">
        <v>5</v>
      </c>
      <c r="I179" s="75" t="s">
        <v>6</v>
      </c>
      <c r="J179" s="75" t="s">
        <v>8</v>
      </c>
    </row>
    <row r="180" spans="1:10" ht="38.25" customHeight="1" x14ac:dyDescent="0.2">
      <c r="A180" s="154" t="s">
        <v>160</v>
      </c>
      <c r="B180" s="77" t="s">
        <v>337</v>
      </c>
      <c r="C180" s="154" t="s">
        <v>11</v>
      </c>
      <c r="D180" s="154" t="s">
        <v>338</v>
      </c>
      <c r="E180" s="215" t="s">
        <v>164</v>
      </c>
      <c r="F180" s="215"/>
      <c r="G180" s="78" t="s">
        <v>43</v>
      </c>
      <c r="H180" s="104">
        <v>1</v>
      </c>
      <c r="I180" s="103">
        <v>1013.31</v>
      </c>
      <c r="J180" s="103">
        <v>1013.31</v>
      </c>
    </row>
    <row r="181" spans="1:10" ht="63.75" customHeight="1" x14ac:dyDescent="0.2">
      <c r="A181" s="155" t="s">
        <v>161</v>
      </c>
      <c r="B181" s="156" t="s">
        <v>421</v>
      </c>
      <c r="C181" s="155" t="s">
        <v>154</v>
      </c>
      <c r="D181" s="155" t="s">
        <v>276</v>
      </c>
      <c r="E181" s="212" t="s">
        <v>287</v>
      </c>
      <c r="F181" s="212"/>
      <c r="G181" s="79" t="s">
        <v>165</v>
      </c>
      <c r="H181" s="105">
        <v>7.5</v>
      </c>
      <c r="I181" s="98">
        <v>16.59</v>
      </c>
      <c r="J181" s="98">
        <v>124.42</v>
      </c>
    </row>
    <row r="182" spans="1:10" ht="25.5" customHeight="1" x14ac:dyDescent="0.2">
      <c r="A182" s="155" t="s">
        <v>161</v>
      </c>
      <c r="B182" s="156" t="s">
        <v>422</v>
      </c>
      <c r="C182" s="155" t="s">
        <v>154</v>
      </c>
      <c r="D182" s="155" t="s">
        <v>202</v>
      </c>
      <c r="E182" s="212" t="s">
        <v>287</v>
      </c>
      <c r="F182" s="212"/>
      <c r="G182" s="79" t="s">
        <v>165</v>
      </c>
      <c r="H182" s="105">
        <v>7.5</v>
      </c>
      <c r="I182" s="98">
        <v>21.5</v>
      </c>
      <c r="J182" s="98">
        <v>161.25</v>
      </c>
    </row>
    <row r="183" spans="1:10" ht="38.25" customHeight="1" x14ac:dyDescent="0.2">
      <c r="A183" s="155" t="s">
        <v>177</v>
      </c>
      <c r="B183" s="156" t="s">
        <v>423</v>
      </c>
      <c r="C183" s="155" t="s">
        <v>154</v>
      </c>
      <c r="D183" s="155" t="s">
        <v>424</v>
      </c>
      <c r="E183" s="212" t="s">
        <v>178</v>
      </c>
      <c r="F183" s="212"/>
      <c r="G183" s="79" t="s">
        <v>19</v>
      </c>
      <c r="H183" s="105">
        <v>2</v>
      </c>
      <c r="I183" s="98">
        <v>36.72</v>
      </c>
      <c r="J183" s="98">
        <v>73.44</v>
      </c>
    </row>
    <row r="184" spans="1:10" ht="38.25" customHeight="1" x14ac:dyDescent="0.2">
      <c r="A184" s="155" t="s">
        <v>177</v>
      </c>
      <c r="B184" s="156" t="s">
        <v>425</v>
      </c>
      <c r="C184" s="155" t="s">
        <v>154</v>
      </c>
      <c r="D184" s="155" t="s">
        <v>426</v>
      </c>
      <c r="E184" s="212" t="s">
        <v>178</v>
      </c>
      <c r="F184" s="212"/>
      <c r="G184" s="79" t="s">
        <v>12</v>
      </c>
      <c r="H184" s="105">
        <v>20</v>
      </c>
      <c r="I184" s="98">
        <v>2.71</v>
      </c>
      <c r="J184" s="98">
        <v>54.2</v>
      </c>
    </row>
    <row r="185" spans="1:10" ht="25.5" customHeight="1" x14ac:dyDescent="0.2">
      <c r="A185" s="155" t="s">
        <v>177</v>
      </c>
      <c r="B185" s="156" t="s">
        <v>427</v>
      </c>
      <c r="C185" s="155" t="s">
        <v>11</v>
      </c>
      <c r="D185" s="155" t="s">
        <v>428</v>
      </c>
      <c r="E185" s="212" t="s">
        <v>217</v>
      </c>
      <c r="F185" s="212"/>
      <c r="G185" s="79" t="s">
        <v>19</v>
      </c>
      <c r="H185" s="105">
        <v>1</v>
      </c>
      <c r="I185" s="98">
        <v>600</v>
      </c>
      <c r="J185" s="98">
        <v>600</v>
      </c>
    </row>
    <row r="186" spans="1:10" ht="25.5" customHeight="1" x14ac:dyDescent="0.2">
      <c r="A186" s="156"/>
      <c r="B186" s="156"/>
      <c r="C186" s="156"/>
      <c r="D186" s="156"/>
      <c r="E186" s="156" t="s">
        <v>166</v>
      </c>
      <c r="F186" s="98">
        <v>104.04997849999999</v>
      </c>
      <c r="G186" s="156" t="s">
        <v>167</v>
      </c>
      <c r="H186" s="98">
        <v>89.15</v>
      </c>
      <c r="I186" s="156" t="s">
        <v>168</v>
      </c>
      <c r="J186" s="98">
        <v>193.20000000000002</v>
      </c>
    </row>
    <row r="187" spans="1:10" ht="25.5" customHeight="1" x14ac:dyDescent="0.2">
      <c r="A187" s="156"/>
      <c r="B187" s="156"/>
      <c r="C187" s="156"/>
      <c r="D187" s="156"/>
      <c r="E187" s="156" t="s">
        <v>169</v>
      </c>
      <c r="F187" s="98">
        <v>253.32</v>
      </c>
      <c r="G187" s="156"/>
      <c r="H187" s="213" t="s">
        <v>170</v>
      </c>
      <c r="I187" s="213"/>
      <c r="J187" s="98">
        <v>1266.6300000000001</v>
      </c>
    </row>
    <row r="188" spans="1:10" ht="25.5" customHeight="1" x14ac:dyDescent="0.2">
      <c r="A188" s="154"/>
      <c r="B188" s="154"/>
      <c r="C188" s="154"/>
      <c r="D188" s="154"/>
      <c r="E188" s="154"/>
      <c r="F188" s="154"/>
      <c r="G188" s="154"/>
      <c r="H188" s="154"/>
      <c r="I188" s="154"/>
      <c r="J188" s="154"/>
    </row>
    <row r="189" spans="1:10" ht="51" customHeight="1" x14ac:dyDescent="0.2">
      <c r="A189" s="153" t="s">
        <v>339</v>
      </c>
      <c r="B189" s="75" t="s">
        <v>1</v>
      </c>
      <c r="C189" s="153" t="s">
        <v>2</v>
      </c>
      <c r="D189" s="153" t="s">
        <v>3</v>
      </c>
      <c r="E189" s="214" t="s">
        <v>159</v>
      </c>
      <c r="F189" s="214"/>
      <c r="G189" s="76" t="s">
        <v>4</v>
      </c>
      <c r="H189" s="75" t="s">
        <v>5</v>
      </c>
      <c r="I189" s="75" t="s">
        <v>6</v>
      </c>
      <c r="J189" s="75" t="s">
        <v>8</v>
      </c>
    </row>
    <row r="190" spans="1:10" ht="25.5" customHeight="1" x14ac:dyDescent="0.2">
      <c r="A190" s="154" t="s">
        <v>160</v>
      </c>
      <c r="B190" s="77" t="s">
        <v>340</v>
      </c>
      <c r="C190" s="154" t="s">
        <v>14</v>
      </c>
      <c r="D190" s="154" t="s">
        <v>341</v>
      </c>
      <c r="E190" s="215" t="s">
        <v>429</v>
      </c>
      <c r="F190" s="215"/>
      <c r="G190" s="78" t="s">
        <v>149</v>
      </c>
      <c r="H190" s="104">
        <v>1</v>
      </c>
      <c r="I190" s="103">
        <v>225.51</v>
      </c>
      <c r="J190" s="103">
        <v>225.51</v>
      </c>
    </row>
    <row r="191" spans="1:10" ht="25.5" customHeight="1" x14ac:dyDescent="0.2">
      <c r="A191" s="155" t="s">
        <v>161</v>
      </c>
      <c r="B191" s="156" t="s">
        <v>194</v>
      </c>
      <c r="C191" s="155" t="s">
        <v>14</v>
      </c>
      <c r="D191" s="155" t="s">
        <v>195</v>
      </c>
      <c r="E191" s="212" t="s">
        <v>196</v>
      </c>
      <c r="F191" s="212"/>
      <c r="G191" s="79" t="s">
        <v>197</v>
      </c>
      <c r="H191" s="105">
        <v>15</v>
      </c>
      <c r="I191" s="98">
        <v>3.69</v>
      </c>
      <c r="J191" s="98">
        <v>55.35</v>
      </c>
    </row>
    <row r="192" spans="1:10" ht="25.5" customHeight="1" x14ac:dyDescent="0.2">
      <c r="A192" s="155" t="s">
        <v>177</v>
      </c>
      <c r="B192" s="156" t="s">
        <v>430</v>
      </c>
      <c r="C192" s="155" t="s">
        <v>14</v>
      </c>
      <c r="D192" s="155" t="s">
        <v>431</v>
      </c>
      <c r="E192" s="212" t="s">
        <v>178</v>
      </c>
      <c r="F192" s="212"/>
      <c r="G192" s="79" t="s">
        <v>432</v>
      </c>
      <c r="H192" s="105">
        <v>2E-3</v>
      </c>
      <c r="I192" s="98">
        <v>6</v>
      </c>
      <c r="J192" s="98">
        <v>0.01</v>
      </c>
    </row>
    <row r="193" spans="1:10" ht="25.5" customHeight="1" x14ac:dyDescent="0.2">
      <c r="A193" s="155" t="s">
        <v>177</v>
      </c>
      <c r="B193" s="156" t="s">
        <v>433</v>
      </c>
      <c r="C193" s="155" t="s">
        <v>14</v>
      </c>
      <c r="D193" s="155" t="s">
        <v>434</v>
      </c>
      <c r="E193" s="212" t="s">
        <v>178</v>
      </c>
      <c r="F193" s="212"/>
      <c r="G193" s="79" t="s">
        <v>150</v>
      </c>
      <c r="H193" s="105">
        <v>0.05</v>
      </c>
      <c r="I193" s="98">
        <v>21.48</v>
      </c>
      <c r="J193" s="98">
        <v>1.07</v>
      </c>
    </row>
    <row r="194" spans="1:10" ht="25.5" customHeight="1" x14ac:dyDescent="0.2">
      <c r="A194" s="155" t="s">
        <v>177</v>
      </c>
      <c r="B194" s="156" t="s">
        <v>435</v>
      </c>
      <c r="C194" s="155" t="s">
        <v>14</v>
      </c>
      <c r="D194" s="155" t="s">
        <v>436</v>
      </c>
      <c r="E194" s="212" t="s">
        <v>178</v>
      </c>
      <c r="F194" s="212"/>
      <c r="G194" s="79" t="s">
        <v>437</v>
      </c>
      <c r="H194" s="105">
        <v>5.0000000000000001E-3</v>
      </c>
      <c r="I194" s="98">
        <v>6.37</v>
      </c>
      <c r="J194" s="98">
        <v>0.03</v>
      </c>
    </row>
    <row r="195" spans="1:10" ht="25.5" customHeight="1" x14ac:dyDescent="0.2">
      <c r="A195" s="155" t="s">
        <v>177</v>
      </c>
      <c r="B195" s="156" t="s">
        <v>440</v>
      </c>
      <c r="C195" s="155" t="s">
        <v>14</v>
      </c>
      <c r="D195" s="155" t="s">
        <v>441</v>
      </c>
      <c r="E195" s="212" t="s">
        <v>178</v>
      </c>
      <c r="F195" s="212"/>
      <c r="G195" s="79" t="s">
        <v>150</v>
      </c>
      <c r="H195" s="105">
        <v>0.08</v>
      </c>
      <c r="I195" s="98">
        <v>13.85</v>
      </c>
      <c r="J195" s="98">
        <v>1.1000000000000001</v>
      </c>
    </row>
    <row r="196" spans="1:10" ht="51" customHeight="1" x14ac:dyDescent="0.2">
      <c r="A196" s="155" t="s">
        <v>177</v>
      </c>
      <c r="B196" s="156" t="s">
        <v>438</v>
      </c>
      <c r="C196" s="155" t="s">
        <v>14</v>
      </c>
      <c r="D196" s="155" t="s">
        <v>439</v>
      </c>
      <c r="E196" s="212" t="s">
        <v>178</v>
      </c>
      <c r="F196" s="212"/>
      <c r="G196" s="79" t="s">
        <v>150</v>
      </c>
      <c r="H196" s="105">
        <v>1.2999999999999999E-2</v>
      </c>
      <c r="I196" s="98">
        <v>31.5</v>
      </c>
      <c r="J196" s="98">
        <v>0.4</v>
      </c>
    </row>
    <row r="197" spans="1:10" ht="51" customHeight="1" x14ac:dyDescent="0.2">
      <c r="A197" s="155" t="s">
        <v>177</v>
      </c>
      <c r="B197" s="156" t="s">
        <v>199</v>
      </c>
      <c r="C197" s="155" t="s">
        <v>13</v>
      </c>
      <c r="D197" s="155" t="s">
        <v>200</v>
      </c>
      <c r="E197" s="212" t="s">
        <v>198</v>
      </c>
      <c r="F197" s="212"/>
      <c r="G197" s="79" t="s">
        <v>165</v>
      </c>
      <c r="H197" s="105">
        <v>15</v>
      </c>
      <c r="I197" s="98">
        <v>11.17</v>
      </c>
      <c r="J197" s="98">
        <v>167.55</v>
      </c>
    </row>
    <row r="198" spans="1:10" ht="51" customHeight="1" x14ac:dyDescent="0.2">
      <c r="A198" s="156"/>
      <c r="B198" s="156"/>
      <c r="C198" s="156"/>
      <c r="D198" s="156"/>
      <c r="E198" s="156" t="s">
        <v>166</v>
      </c>
      <c r="F198" s="98">
        <v>90.235889700000001</v>
      </c>
      <c r="G198" s="156" t="s">
        <v>167</v>
      </c>
      <c r="H198" s="98">
        <v>77.31</v>
      </c>
      <c r="I198" s="156" t="s">
        <v>168</v>
      </c>
      <c r="J198" s="98">
        <v>167.55</v>
      </c>
    </row>
    <row r="199" spans="1:10" ht="51" customHeight="1" x14ac:dyDescent="0.2">
      <c r="A199" s="156"/>
      <c r="B199" s="156"/>
      <c r="C199" s="156"/>
      <c r="D199" s="156"/>
      <c r="E199" s="156" t="s">
        <v>169</v>
      </c>
      <c r="F199" s="98">
        <v>56.37</v>
      </c>
      <c r="G199" s="156"/>
      <c r="H199" s="213" t="s">
        <v>170</v>
      </c>
      <c r="I199" s="213"/>
      <c r="J199" s="98">
        <v>281.88</v>
      </c>
    </row>
    <row r="200" spans="1:10" ht="38.25" customHeight="1" x14ac:dyDescent="0.2">
      <c r="A200" s="154"/>
      <c r="B200" s="154"/>
      <c r="C200" s="154"/>
      <c r="D200" s="154"/>
      <c r="E200" s="154"/>
      <c r="F200" s="154"/>
      <c r="G200" s="154"/>
      <c r="H200" s="154"/>
      <c r="I200" s="154"/>
      <c r="J200" s="154"/>
    </row>
    <row r="201" spans="1:10" ht="63.75" customHeight="1" x14ac:dyDescent="0.2">
      <c r="A201" s="153" t="s">
        <v>342</v>
      </c>
      <c r="B201" s="75" t="s">
        <v>1</v>
      </c>
      <c r="C201" s="153" t="s">
        <v>2</v>
      </c>
      <c r="D201" s="153" t="s">
        <v>3</v>
      </c>
      <c r="E201" s="214" t="s">
        <v>159</v>
      </c>
      <c r="F201" s="214"/>
      <c r="G201" s="76" t="s">
        <v>4</v>
      </c>
      <c r="H201" s="75" t="s">
        <v>5</v>
      </c>
      <c r="I201" s="75" t="s">
        <v>6</v>
      </c>
      <c r="J201" s="75" t="s">
        <v>8</v>
      </c>
    </row>
    <row r="202" spans="1:10" ht="38.25" customHeight="1" x14ac:dyDescent="0.2">
      <c r="A202" s="154" t="s">
        <v>160</v>
      </c>
      <c r="B202" s="77" t="s">
        <v>343</v>
      </c>
      <c r="C202" s="154" t="s">
        <v>13</v>
      </c>
      <c r="D202" s="154" t="s">
        <v>344</v>
      </c>
      <c r="E202" s="215" t="s">
        <v>181</v>
      </c>
      <c r="F202" s="215"/>
      <c r="G202" s="78" t="s">
        <v>148</v>
      </c>
      <c r="H202" s="104">
        <v>1</v>
      </c>
      <c r="I202" s="103">
        <v>754.89</v>
      </c>
      <c r="J202" s="103">
        <v>754.89</v>
      </c>
    </row>
    <row r="203" spans="1:10" ht="38.25" customHeight="1" x14ac:dyDescent="0.2">
      <c r="A203" s="155" t="s">
        <v>161</v>
      </c>
      <c r="B203" s="156" t="s">
        <v>444</v>
      </c>
      <c r="C203" s="155" t="s">
        <v>13</v>
      </c>
      <c r="D203" s="155" t="s">
        <v>445</v>
      </c>
      <c r="E203" s="212" t="s">
        <v>172</v>
      </c>
      <c r="F203" s="212"/>
      <c r="G203" s="79" t="s">
        <v>173</v>
      </c>
      <c r="H203" s="105">
        <v>1.0853999999999999</v>
      </c>
      <c r="I203" s="98">
        <v>1.73</v>
      </c>
      <c r="J203" s="98">
        <v>1.87</v>
      </c>
    </row>
    <row r="204" spans="1:10" ht="51" customHeight="1" x14ac:dyDescent="0.2">
      <c r="A204" s="155" t="s">
        <v>161</v>
      </c>
      <c r="B204" s="156" t="s">
        <v>442</v>
      </c>
      <c r="C204" s="155" t="s">
        <v>13</v>
      </c>
      <c r="D204" s="155" t="s">
        <v>443</v>
      </c>
      <c r="E204" s="212" t="s">
        <v>172</v>
      </c>
      <c r="F204" s="212"/>
      <c r="G204" s="79" t="s">
        <v>174</v>
      </c>
      <c r="H204" s="105">
        <v>0.48060000000000003</v>
      </c>
      <c r="I204" s="98">
        <v>0.41</v>
      </c>
      <c r="J204" s="98">
        <v>0.19</v>
      </c>
    </row>
    <row r="205" spans="1:10" ht="51" customHeight="1" x14ac:dyDescent="0.2">
      <c r="A205" s="155" t="s">
        <v>161</v>
      </c>
      <c r="B205" s="156" t="s">
        <v>162</v>
      </c>
      <c r="C205" s="155" t="s">
        <v>13</v>
      </c>
      <c r="D205" s="155" t="s">
        <v>163</v>
      </c>
      <c r="E205" s="212" t="s">
        <v>164</v>
      </c>
      <c r="F205" s="212"/>
      <c r="G205" s="79" t="s">
        <v>165</v>
      </c>
      <c r="H205" s="105">
        <v>2.4857999999999998</v>
      </c>
      <c r="I205" s="98">
        <v>14.47</v>
      </c>
      <c r="J205" s="98">
        <v>35.96</v>
      </c>
    </row>
    <row r="206" spans="1:10" ht="51" customHeight="1" x14ac:dyDescent="0.2">
      <c r="A206" s="155" t="s">
        <v>161</v>
      </c>
      <c r="B206" s="156" t="s">
        <v>446</v>
      </c>
      <c r="C206" s="155" t="s">
        <v>13</v>
      </c>
      <c r="D206" s="155" t="s">
        <v>447</v>
      </c>
      <c r="E206" s="212" t="s">
        <v>164</v>
      </c>
      <c r="F206" s="212"/>
      <c r="G206" s="79" t="s">
        <v>165</v>
      </c>
      <c r="H206" s="105">
        <v>1.5660000000000001</v>
      </c>
      <c r="I206" s="98">
        <v>15.26</v>
      </c>
      <c r="J206" s="98">
        <v>23.89</v>
      </c>
    </row>
    <row r="207" spans="1:10" ht="38.25" customHeight="1" x14ac:dyDescent="0.2">
      <c r="A207" s="155" t="s">
        <v>177</v>
      </c>
      <c r="B207" s="156" t="s">
        <v>204</v>
      </c>
      <c r="C207" s="155" t="s">
        <v>13</v>
      </c>
      <c r="D207" s="155" t="s">
        <v>205</v>
      </c>
      <c r="E207" s="212" t="s">
        <v>178</v>
      </c>
      <c r="F207" s="212"/>
      <c r="G207" s="79" t="s">
        <v>148</v>
      </c>
      <c r="H207" s="105">
        <v>0.49869999999999998</v>
      </c>
      <c r="I207" s="98">
        <v>68.38</v>
      </c>
      <c r="J207" s="98">
        <v>34.1</v>
      </c>
    </row>
    <row r="208" spans="1:10" ht="63.75" customHeight="1" x14ac:dyDescent="0.2">
      <c r="A208" s="155" t="s">
        <v>177</v>
      </c>
      <c r="B208" s="156" t="s">
        <v>448</v>
      </c>
      <c r="C208" s="155" t="s">
        <v>13</v>
      </c>
      <c r="D208" s="155" t="s">
        <v>449</v>
      </c>
      <c r="E208" s="212" t="s">
        <v>178</v>
      </c>
      <c r="F208" s="212"/>
      <c r="G208" s="79" t="s">
        <v>37</v>
      </c>
      <c r="H208" s="105">
        <v>15.958</v>
      </c>
      <c r="I208" s="98">
        <v>0.93</v>
      </c>
      <c r="J208" s="98">
        <v>14.84</v>
      </c>
    </row>
    <row r="209" spans="1:10" x14ac:dyDescent="0.2">
      <c r="A209" s="155" t="s">
        <v>177</v>
      </c>
      <c r="B209" s="156" t="s">
        <v>206</v>
      </c>
      <c r="C209" s="155" t="s">
        <v>13</v>
      </c>
      <c r="D209" s="155" t="s">
        <v>207</v>
      </c>
      <c r="E209" s="212" t="s">
        <v>178</v>
      </c>
      <c r="F209" s="212"/>
      <c r="G209" s="79" t="s">
        <v>37</v>
      </c>
      <c r="H209" s="105">
        <v>664.91830000000004</v>
      </c>
      <c r="I209" s="98">
        <v>0.9</v>
      </c>
      <c r="J209" s="98">
        <v>598.41999999999996</v>
      </c>
    </row>
    <row r="210" spans="1:10" ht="25.5" x14ac:dyDescent="0.2">
      <c r="A210" s="155" t="s">
        <v>177</v>
      </c>
      <c r="B210" s="156" t="s">
        <v>450</v>
      </c>
      <c r="C210" s="155" t="s">
        <v>13</v>
      </c>
      <c r="D210" s="155" t="s">
        <v>451</v>
      </c>
      <c r="E210" s="212" t="s">
        <v>178</v>
      </c>
      <c r="F210" s="212"/>
      <c r="G210" s="79" t="s">
        <v>148</v>
      </c>
      <c r="H210" s="105">
        <v>0.53190000000000004</v>
      </c>
      <c r="I210" s="98">
        <v>85.78</v>
      </c>
      <c r="J210" s="98">
        <v>45.62</v>
      </c>
    </row>
    <row r="211" spans="1:10" ht="25.5" x14ac:dyDescent="0.2">
      <c r="A211" s="156"/>
      <c r="B211" s="156"/>
      <c r="C211" s="156"/>
      <c r="D211" s="156"/>
      <c r="E211" s="156" t="s">
        <v>166</v>
      </c>
      <c r="F211" s="98">
        <v>26.238690219732874</v>
      </c>
      <c r="G211" s="156" t="s">
        <v>167</v>
      </c>
      <c r="H211" s="98">
        <v>22.48</v>
      </c>
      <c r="I211" s="156" t="s">
        <v>168</v>
      </c>
      <c r="J211" s="98">
        <v>48.72</v>
      </c>
    </row>
    <row r="212" spans="1:10" ht="38.25" customHeight="1" x14ac:dyDescent="0.2">
      <c r="A212" s="156"/>
      <c r="B212" s="156"/>
      <c r="C212" s="156"/>
      <c r="D212" s="156"/>
      <c r="E212" s="156" t="s">
        <v>169</v>
      </c>
      <c r="F212" s="98">
        <v>188.72</v>
      </c>
      <c r="G212" s="156"/>
      <c r="H212" s="213" t="s">
        <v>170</v>
      </c>
      <c r="I212" s="213"/>
      <c r="J212" s="98">
        <v>943.61</v>
      </c>
    </row>
    <row r="213" spans="1:10" ht="38.25" customHeight="1" x14ac:dyDescent="0.2">
      <c r="A213" s="154"/>
      <c r="B213" s="154"/>
      <c r="C213" s="154"/>
      <c r="D213" s="154"/>
      <c r="E213" s="154"/>
      <c r="F213" s="154"/>
      <c r="G213" s="154"/>
      <c r="H213" s="154"/>
      <c r="I213" s="154"/>
      <c r="J213" s="154"/>
    </row>
    <row r="214" spans="1:10" ht="38.25" customHeight="1" x14ac:dyDescent="0.2">
      <c r="A214" s="153" t="s">
        <v>345</v>
      </c>
      <c r="B214" s="75" t="s">
        <v>1</v>
      </c>
      <c r="C214" s="153" t="s">
        <v>2</v>
      </c>
      <c r="D214" s="153" t="s">
        <v>3</v>
      </c>
      <c r="E214" s="214" t="s">
        <v>159</v>
      </c>
      <c r="F214" s="214"/>
      <c r="G214" s="76" t="s">
        <v>4</v>
      </c>
      <c r="H214" s="75" t="s">
        <v>5</v>
      </c>
      <c r="I214" s="75" t="s">
        <v>6</v>
      </c>
      <c r="J214" s="75" t="s">
        <v>8</v>
      </c>
    </row>
    <row r="215" spans="1:10" ht="38.25" customHeight="1" x14ac:dyDescent="0.2">
      <c r="A215" s="154" t="s">
        <v>160</v>
      </c>
      <c r="B215" s="77" t="s">
        <v>346</v>
      </c>
      <c r="C215" s="154" t="s">
        <v>13</v>
      </c>
      <c r="D215" s="154" t="s">
        <v>347</v>
      </c>
      <c r="E215" s="215" t="s">
        <v>181</v>
      </c>
      <c r="F215" s="215"/>
      <c r="G215" s="78" t="s">
        <v>37</v>
      </c>
      <c r="H215" s="104">
        <v>1</v>
      </c>
      <c r="I215" s="103">
        <v>13.76</v>
      </c>
      <c r="J215" s="103">
        <v>13.76</v>
      </c>
    </row>
    <row r="216" spans="1:10" ht="25.5" customHeight="1" x14ac:dyDescent="0.2">
      <c r="A216" s="155" t="s">
        <v>161</v>
      </c>
      <c r="B216" s="156" t="s">
        <v>223</v>
      </c>
      <c r="C216" s="155" t="s">
        <v>13</v>
      </c>
      <c r="D216" s="155" t="s">
        <v>224</v>
      </c>
      <c r="E216" s="212" t="s">
        <v>164</v>
      </c>
      <c r="F216" s="212"/>
      <c r="G216" s="79" t="s">
        <v>165</v>
      </c>
      <c r="H216" s="105">
        <v>6.0000000000000001E-3</v>
      </c>
      <c r="I216" s="98">
        <v>14.15</v>
      </c>
      <c r="J216" s="98">
        <v>0.08</v>
      </c>
    </row>
    <row r="217" spans="1:10" ht="25.5" customHeight="1" x14ac:dyDescent="0.2">
      <c r="A217" s="155" t="s">
        <v>161</v>
      </c>
      <c r="B217" s="156" t="s">
        <v>225</v>
      </c>
      <c r="C217" s="155" t="s">
        <v>13</v>
      </c>
      <c r="D217" s="155" t="s">
        <v>226</v>
      </c>
      <c r="E217" s="212" t="s">
        <v>164</v>
      </c>
      <c r="F217" s="212"/>
      <c r="G217" s="79" t="s">
        <v>165</v>
      </c>
      <c r="H217" s="105">
        <v>3.9E-2</v>
      </c>
      <c r="I217" s="98">
        <v>18.75</v>
      </c>
      <c r="J217" s="98">
        <v>0.73</v>
      </c>
    </row>
    <row r="218" spans="1:10" ht="25.5" x14ac:dyDescent="0.2">
      <c r="A218" s="155" t="s">
        <v>177</v>
      </c>
      <c r="B218" s="156" t="s">
        <v>227</v>
      </c>
      <c r="C218" s="155" t="s">
        <v>13</v>
      </c>
      <c r="D218" s="155" t="s">
        <v>228</v>
      </c>
      <c r="E218" s="212" t="s">
        <v>178</v>
      </c>
      <c r="F218" s="212"/>
      <c r="G218" s="79" t="s">
        <v>37</v>
      </c>
      <c r="H218" s="105">
        <v>1.0500000000000001E-2</v>
      </c>
      <c r="I218" s="98">
        <v>19.2</v>
      </c>
      <c r="J218" s="98">
        <v>0.2</v>
      </c>
    </row>
    <row r="219" spans="1:10" ht="14.25" customHeight="1" x14ac:dyDescent="0.2">
      <c r="A219" s="155" t="s">
        <v>177</v>
      </c>
      <c r="B219" s="156" t="s">
        <v>229</v>
      </c>
      <c r="C219" s="155" t="s">
        <v>13</v>
      </c>
      <c r="D219" s="155" t="s">
        <v>230</v>
      </c>
      <c r="E219" s="212" t="s">
        <v>178</v>
      </c>
      <c r="F219" s="212"/>
      <c r="G219" s="79" t="s">
        <v>19</v>
      </c>
      <c r="H219" s="105">
        <v>1.3819999999999999</v>
      </c>
      <c r="I219" s="98">
        <v>0.22</v>
      </c>
      <c r="J219" s="98">
        <v>0.3</v>
      </c>
    </row>
    <row r="220" spans="1:10" ht="14.25" customHeight="1" x14ac:dyDescent="0.2">
      <c r="A220" s="155" t="s">
        <v>177</v>
      </c>
      <c r="B220" s="156" t="s">
        <v>452</v>
      </c>
      <c r="C220" s="155" t="s">
        <v>13</v>
      </c>
      <c r="D220" s="155" t="s">
        <v>453</v>
      </c>
      <c r="E220" s="212" t="s">
        <v>178</v>
      </c>
      <c r="F220" s="212"/>
      <c r="G220" s="79" t="s">
        <v>149</v>
      </c>
      <c r="H220" s="105">
        <v>0.71199999999999997</v>
      </c>
      <c r="I220" s="98">
        <v>17.489999999999998</v>
      </c>
      <c r="J220" s="98">
        <v>12.45</v>
      </c>
    </row>
    <row r="221" spans="1:10" ht="25.5" x14ac:dyDescent="0.2">
      <c r="A221" s="156"/>
      <c r="B221" s="156"/>
      <c r="C221" s="156"/>
      <c r="D221" s="156"/>
      <c r="E221" s="156" t="s">
        <v>166</v>
      </c>
      <c r="F221" s="98">
        <v>0.35545023696682465</v>
      </c>
      <c r="G221" s="156" t="s">
        <v>167</v>
      </c>
      <c r="H221" s="98">
        <v>0.3</v>
      </c>
      <c r="I221" s="156" t="s">
        <v>168</v>
      </c>
      <c r="J221" s="98">
        <v>0.66</v>
      </c>
    </row>
    <row r="222" spans="1:10" ht="25.5" x14ac:dyDescent="0.2">
      <c r="A222" s="156"/>
      <c r="B222" s="156"/>
      <c r="C222" s="156"/>
      <c r="D222" s="156"/>
      <c r="E222" s="156" t="s">
        <v>169</v>
      </c>
      <c r="F222" s="98">
        <v>3.44</v>
      </c>
      <c r="G222" s="156"/>
      <c r="H222" s="213" t="s">
        <v>170</v>
      </c>
      <c r="I222" s="213"/>
      <c r="J222" s="98">
        <v>17.2</v>
      </c>
    </row>
    <row r="223" spans="1:10" x14ac:dyDescent="0.2">
      <c r="A223" s="154"/>
      <c r="B223" s="154"/>
      <c r="C223" s="154"/>
      <c r="D223" s="154"/>
      <c r="E223" s="154"/>
      <c r="F223" s="154"/>
      <c r="G223" s="154"/>
      <c r="H223" s="154"/>
      <c r="I223" s="154"/>
      <c r="J223" s="154"/>
    </row>
    <row r="224" spans="1:10" ht="15" x14ac:dyDescent="0.2">
      <c r="A224" s="153" t="s">
        <v>348</v>
      </c>
      <c r="B224" s="75" t="s">
        <v>1</v>
      </c>
      <c r="C224" s="153" t="s">
        <v>2</v>
      </c>
      <c r="D224" s="153" t="s">
        <v>3</v>
      </c>
      <c r="E224" s="214" t="s">
        <v>159</v>
      </c>
      <c r="F224" s="214"/>
      <c r="G224" s="76" t="s">
        <v>4</v>
      </c>
      <c r="H224" s="75" t="s">
        <v>5</v>
      </c>
      <c r="I224" s="75" t="s">
        <v>6</v>
      </c>
      <c r="J224" s="75" t="s">
        <v>8</v>
      </c>
    </row>
    <row r="225" spans="1:10" ht="14.25" customHeight="1" x14ac:dyDescent="0.2">
      <c r="A225" s="154" t="s">
        <v>160</v>
      </c>
      <c r="B225" s="77" t="s">
        <v>349</v>
      </c>
      <c r="C225" s="154" t="s">
        <v>13</v>
      </c>
      <c r="D225" s="154" t="s">
        <v>350</v>
      </c>
      <c r="E225" s="215" t="s">
        <v>380</v>
      </c>
      <c r="F225" s="215"/>
      <c r="G225" s="78" t="s">
        <v>149</v>
      </c>
      <c r="H225" s="104">
        <v>1</v>
      </c>
      <c r="I225" s="103">
        <v>87.91</v>
      </c>
      <c r="J225" s="103">
        <v>87.91</v>
      </c>
    </row>
    <row r="226" spans="1:10" ht="25.5" customHeight="1" x14ac:dyDescent="0.2">
      <c r="A226" s="155" t="s">
        <v>161</v>
      </c>
      <c r="B226" s="156" t="s">
        <v>267</v>
      </c>
      <c r="C226" s="155" t="s">
        <v>13</v>
      </c>
      <c r="D226" s="155" t="s">
        <v>268</v>
      </c>
      <c r="E226" s="212" t="s">
        <v>164</v>
      </c>
      <c r="F226" s="212"/>
      <c r="G226" s="79" t="s">
        <v>165</v>
      </c>
      <c r="H226" s="105">
        <v>0.192</v>
      </c>
      <c r="I226" s="98">
        <v>15.02</v>
      </c>
      <c r="J226" s="98">
        <v>2.88</v>
      </c>
    </row>
    <row r="227" spans="1:10" ht="25.5" customHeight="1" x14ac:dyDescent="0.2">
      <c r="A227" s="155" t="s">
        <v>161</v>
      </c>
      <c r="B227" s="156" t="s">
        <v>381</v>
      </c>
      <c r="C227" s="155" t="s">
        <v>13</v>
      </c>
      <c r="D227" s="155" t="s">
        <v>382</v>
      </c>
      <c r="E227" s="212" t="s">
        <v>164</v>
      </c>
      <c r="F227" s="212"/>
      <c r="G227" s="79" t="s">
        <v>165</v>
      </c>
      <c r="H227" s="105">
        <v>0.94799999999999995</v>
      </c>
      <c r="I227" s="98">
        <v>18.87</v>
      </c>
      <c r="J227" s="98">
        <v>17.88</v>
      </c>
    </row>
    <row r="228" spans="1:10" ht="25.5" customHeight="1" x14ac:dyDescent="0.2">
      <c r="A228" s="155" t="s">
        <v>177</v>
      </c>
      <c r="B228" s="156" t="s">
        <v>454</v>
      </c>
      <c r="C228" s="155" t="s">
        <v>13</v>
      </c>
      <c r="D228" s="155" t="s">
        <v>455</v>
      </c>
      <c r="E228" s="212" t="s">
        <v>178</v>
      </c>
      <c r="F228" s="212"/>
      <c r="G228" s="79" t="s">
        <v>37</v>
      </c>
      <c r="H228" s="105">
        <v>0.26</v>
      </c>
      <c r="I228" s="98">
        <v>8.83</v>
      </c>
      <c r="J228" s="98">
        <v>2.29</v>
      </c>
    </row>
    <row r="229" spans="1:10" ht="25.5" customHeight="1" x14ac:dyDescent="0.2">
      <c r="A229" s="155" t="s">
        <v>177</v>
      </c>
      <c r="B229" s="156" t="s">
        <v>456</v>
      </c>
      <c r="C229" s="155" t="s">
        <v>13</v>
      </c>
      <c r="D229" s="155" t="s">
        <v>457</v>
      </c>
      <c r="E229" s="212" t="s">
        <v>178</v>
      </c>
      <c r="F229" s="212"/>
      <c r="G229" s="79" t="s">
        <v>149</v>
      </c>
      <c r="H229" s="105">
        <v>1.125</v>
      </c>
      <c r="I229" s="98">
        <v>50.99</v>
      </c>
      <c r="J229" s="98">
        <v>57.36</v>
      </c>
    </row>
    <row r="230" spans="1:10" ht="25.5" customHeight="1" x14ac:dyDescent="0.2">
      <c r="A230" s="155" t="s">
        <v>177</v>
      </c>
      <c r="B230" s="156" t="s">
        <v>458</v>
      </c>
      <c r="C230" s="155" t="s">
        <v>13</v>
      </c>
      <c r="D230" s="155" t="s">
        <v>459</v>
      </c>
      <c r="E230" s="212" t="s">
        <v>178</v>
      </c>
      <c r="F230" s="212"/>
      <c r="G230" s="79" t="s">
        <v>67</v>
      </c>
      <c r="H230" s="105">
        <v>0.61499999999999999</v>
      </c>
      <c r="I230" s="98">
        <v>12.2</v>
      </c>
      <c r="J230" s="98">
        <v>7.5</v>
      </c>
    </row>
    <row r="231" spans="1:10" ht="25.5" x14ac:dyDescent="0.2">
      <c r="A231" s="156"/>
      <c r="B231" s="156"/>
      <c r="C231" s="156"/>
      <c r="D231" s="156"/>
      <c r="E231" s="156" t="s">
        <v>166</v>
      </c>
      <c r="F231" s="98">
        <v>9.2093925032313653</v>
      </c>
      <c r="G231" s="156" t="s">
        <v>167</v>
      </c>
      <c r="H231" s="98">
        <v>7.89</v>
      </c>
      <c r="I231" s="156" t="s">
        <v>168</v>
      </c>
      <c r="J231" s="98">
        <v>17.100000000000001</v>
      </c>
    </row>
    <row r="232" spans="1:10" ht="14.25" customHeight="1" x14ac:dyDescent="0.2">
      <c r="A232" s="156"/>
      <c r="B232" s="156"/>
      <c r="C232" s="156"/>
      <c r="D232" s="156"/>
      <c r="E232" s="156" t="s">
        <v>169</v>
      </c>
      <c r="F232" s="98">
        <v>21.97</v>
      </c>
      <c r="G232" s="156"/>
      <c r="H232" s="213" t="s">
        <v>170</v>
      </c>
      <c r="I232" s="213"/>
      <c r="J232" s="98">
        <v>109.88</v>
      </c>
    </row>
    <row r="233" spans="1:10" ht="25.5" customHeight="1" x14ac:dyDescent="0.2">
      <c r="A233" s="154"/>
      <c r="B233" s="154"/>
      <c r="C233" s="154"/>
      <c r="D233" s="154"/>
      <c r="E233" s="154"/>
      <c r="F233" s="154"/>
      <c r="G233" s="154"/>
      <c r="H233" s="154"/>
      <c r="I233" s="154"/>
      <c r="J233" s="154"/>
    </row>
    <row r="234" spans="1:10" ht="25.5" customHeight="1" x14ac:dyDescent="0.2">
      <c r="A234" s="153" t="s">
        <v>351</v>
      </c>
      <c r="B234" s="75" t="s">
        <v>1</v>
      </c>
      <c r="C234" s="153" t="s">
        <v>2</v>
      </c>
      <c r="D234" s="153" t="s">
        <v>3</v>
      </c>
      <c r="E234" s="214" t="s">
        <v>159</v>
      </c>
      <c r="F234" s="214"/>
      <c r="G234" s="76" t="s">
        <v>4</v>
      </c>
      <c r="H234" s="75" t="s">
        <v>5</v>
      </c>
      <c r="I234" s="75" t="s">
        <v>6</v>
      </c>
      <c r="J234" s="75" t="s">
        <v>8</v>
      </c>
    </row>
    <row r="235" spans="1:10" ht="25.5" customHeight="1" x14ac:dyDescent="0.2">
      <c r="A235" s="154" t="s">
        <v>160</v>
      </c>
      <c r="B235" s="77" t="s">
        <v>334</v>
      </c>
      <c r="C235" s="154" t="s">
        <v>13</v>
      </c>
      <c r="D235" s="154" t="s">
        <v>335</v>
      </c>
      <c r="E235" s="215" t="s">
        <v>215</v>
      </c>
      <c r="F235" s="215"/>
      <c r="G235" s="78" t="s">
        <v>149</v>
      </c>
      <c r="H235" s="104">
        <v>1</v>
      </c>
      <c r="I235" s="103">
        <v>15.87</v>
      </c>
      <c r="J235" s="103">
        <v>15.87</v>
      </c>
    </row>
    <row r="236" spans="1:10" ht="25.5" customHeight="1" x14ac:dyDescent="0.2">
      <c r="A236" s="155" t="s">
        <v>161</v>
      </c>
      <c r="B236" s="156" t="s">
        <v>269</v>
      </c>
      <c r="C236" s="155" t="s">
        <v>13</v>
      </c>
      <c r="D236" s="155" t="s">
        <v>270</v>
      </c>
      <c r="E236" s="212" t="s">
        <v>164</v>
      </c>
      <c r="F236" s="212"/>
      <c r="G236" s="79" t="s">
        <v>165</v>
      </c>
      <c r="H236" s="105">
        <v>0.27500000000000002</v>
      </c>
      <c r="I236" s="98">
        <v>19.940000000000001</v>
      </c>
      <c r="J236" s="98">
        <v>5.48</v>
      </c>
    </row>
    <row r="237" spans="1:10" ht="25.5" customHeight="1" x14ac:dyDescent="0.2">
      <c r="A237" s="155" t="s">
        <v>161</v>
      </c>
      <c r="B237" s="156" t="s">
        <v>162</v>
      </c>
      <c r="C237" s="155" t="s">
        <v>13</v>
      </c>
      <c r="D237" s="155" t="s">
        <v>163</v>
      </c>
      <c r="E237" s="212" t="s">
        <v>164</v>
      </c>
      <c r="F237" s="212"/>
      <c r="G237" s="79" t="s">
        <v>165</v>
      </c>
      <c r="H237" s="105">
        <v>0.115</v>
      </c>
      <c r="I237" s="98">
        <v>14.47</v>
      </c>
      <c r="J237" s="98">
        <v>1.66</v>
      </c>
    </row>
    <row r="238" spans="1:10" x14ac:dyDescent="0.2">
      <c r="A238" s="155" t="s">
        <v>177</v>
      </c>
      <c r="B238" s="156" t="s">
        <v>416</v>
      </c>
      <c r="C238" s="155" t="s">
        <v>13</v>
      </c>
      <c r="D238" s="155" t="s">
        <v>417</v>
      </c>
      <c r="E238" s="212" t="s">
        <v>178</v>
      </c>
      <c r="F238" s="212"/>
      <c r="G238" s="79" t="s">
        <v>19</v>
      </c>
      <c r="H238" s="105">
        <v>0.01</v>
      </c>
      <c r="I238" s="98">
        <v>8.11</v>
      </c>
      <c r="J238" s="98">
        <v>0.08</v>
      </c>
    </row>
    <row r="239" spans="1:10" ht="38.25" customHeight="1" x14ac:dyDescent="0.2">
      <c r="A239" s="155" t="s">
        <v>177</v>
      </c>
      <c r="B239" s="156" t="s">
        <v>271</v>
      </c>
      <c r="C239" s="155" t="s">
        <v>13</v>
      </c>
      <c r="D239" s="155" t="s">
        <v>418</v>
      </c>
      <c r="E239" s="212" t="s">
        <v>178</v>
      </c>
      <c r="F239" s="212"/>
      <c r="G239" s="79" t="s">
        <v>67</v>
      </c>
      <c r="H239" s="105">
        <v>0.16</v>
      </c>
      <c r="I239" s="98">
        <v>7.69</v>
      </c>
      <c r="J239" s="98">
        <v>1.23</v>
      </c>
    </row>
    <row r="240" spans="1:10" x14ac:dyDescent="0.2">
      <c r="A240" s="155" t="s">
        <v>177</v>
      </c>
      <c r="B240" s="156" t="s">
        <v>419</v>
      </c>
      <c r="C240" s="155" t="s">
        <v>13</v>
      </c>
      <c r="D240" s="155" t="s">
        <v>420</v>
      </c>
      <c r="E240" s="212" t="s">
        <v>178</v>
      </c>
      <c r="F240" s="212"/>
      <c r="G240" s="79" t="s">
        <v>67</v>
      </c>
      <c r="H240" s="105">
        <v>0.42699999999999999</v>
      </c>
      <c r="I240" s="98">
        <v>17.38</v>
      </c>
      <c r="J240" s="98">
        <v>7.42</v>
      </c>
    </row>
    <row r="241" spans="1:10" ht="25.5" x14ac:dyDescent="0.2">
      <c r="A241" s="156"/>
      <c r="B241" s="156"/>
      <c r="C241" s="156"/>
      <c r="D241" s="156"/>
      <c r="E241" s="156" t="s">
        <v>166</v>
      </c>
      <c r="F241" s="98">
        <v>2.9997845756139596</v>
      </c>
      <c r="G241" s="156" t="s">
        <v>167</v>
      </c>
      <c r="H241" s="98">
        <v>2.57</v>
      </c>
      <c r="I241" s="156" t="s">
        <v>168</v>
      </c>
      <c r="J241" s="98">
        <v>5.57</v>
      </c>
    </row>
    <row r="242" spans="1:10" ht="25.5" x14ac:dyDescent="0.2">
      <c r="A242" s="156"/>
      <c r="B242" s="156"/>
      <c r="C242" s="156"/>
      <c r="D242" s="156"/>
      <c r="E242" s="156" t="s">
        <v>169</v>
      </c>
      <c r="F242" s="98">
        <v>3.96</v>
      </c>
      <c r="G242" s="156"/>
      <c r="H242" s="213" t="s">
        <v>170</v>
      </c>
      <c r="I242" s="213"/>
      <c r="J242" s="98">
        <v>19.829999999999998</v>
      </c>
    </row>
    <row r="243" spans="1:10" x14ac:dyDescent="0.2">
      <c r="A243" s="154"/>
      <c r="B243" s="154"/>
      <c r="C243" s="154"/>
      <c r="D243" s="154"/>
      <c r="E243" s="154"/>
      <c r="F243" s="154"/>
      <c r="G243" s="154"/>
      <c r="H243" s="154"/>
      <c r="I243" s="154"/>
      <c r="J243" s="154"/>
    </row>
    <row r="244" spans="1:10" ht="15" x14ac:dyDescent="0.2">
      <c r="A244" s="153" t="s">
        <v>34</v>
      </c>
      <c r="B244" s="75" t="s">
        <v>1</v>
      </c>
      <c r="C244" s="153" t="s">
        <v>2</v>
      </c>
      <c r="D244" s="153" t="s">
        <v>3</v>
      </c>
      <c r="E244" s="214" t="s">
        <v>159</v>
      </c>
      <c r="F244" s="214"/>
      <c r="G244" s="76" t="s">
        <v>4</v>
      </c>
      <c r="H244" s="75" t="s">
        <v>5</v>
      </c>
      <c r="I244" s="75" t="s">
        <v>6</v>
      </c>
      <c r="J244" s="75" t="s">
        <v>8</v>
      </c>
    </row>
    <row r="245" spans="1:10" ht="25.5" customHeight="1" x14ac:dyDescent="0.2">
      <c r="A245" s="154" t="s">
        <v>160</v>
      </c>
      <c r="B245" s="77" t="s">
        <v>354</v>
      </c>
      <c r="C245" s="154" t="s">
        <v>11</v>
      </c>
      <c r="D245" s="154" t="s">
        <v>355</v>
      </c>
      <c r="E245" s="215" t="s">
        <v>164</v>
      </c>
      <c r="F245" s="215"/>
      <c r="G245" s="78" t="s">
        <v>150</v>
      </c>
      <c r="H245" s="104">
        <v>1</v>
      </c>
      <c r="I245" s="103">
        <v>628.5</v>
      </c>
      <c r="J245" s="103">
        <v>628.5</v>
      </c>
    </row>
    <row r="246" spans="1:10" ht="38.25" customHeight="1" x14ac:dyDescent="0.2">
      <c r="A246" s="155" t="s">
        <v>177</v>
      </c>
      <c r="B246" s="156" t="s">
        <v>469</v>
      </c>
      <c r="C246" s="155" t="s">
        <v>11</v>
      </c>
      <c r="D246" s="155" t="s">
        <v>470</v>
      </c>
      <c r="E246" s="212" t="s">
        <v>178</v>
      </c>
      <c r="F246" s="212"/>
      <c r="G246" s="79" t="s">
        <v>150</v>
      </c>
      <c r="H246" s="105">
        <v>1.4667489</v>
      </c>
      <c r="I246" s="98">
        <v>428.5</v>
      </c>
      <c r="J246" s="98">
        <v>628.5</v>
      </c>
    </row>
    <row r="247" spans="1:10" ht="25.5" customHeight="1" x14ac:dyDescent="0.2">
      <c r="A247" s="156"/>
      <c r="B247" s="156"/>
      <c r="C247" s="156"/>
      <c r="D247" s="156"/>
      <c r="E247" s="156" t="s">
        <v>166</v>
      </c>
      <c r="F247" s="98">
        <v>0</v>
      </c>
      <c r="G247" s="156" t="s">
        <v>167</v>
      </c>
      <c r="H247" s="98">
        <v>0</v>
      </c>
      <c r="I247" s="156" t="s">
        <v>168</v>
      </c>
      <c r="J247" s="98">
        <v>0</v>
      </c>
    </row>
    <row r="248" spans="1:10" ht="25.5" x14ac:dyDescent="0.2">
      <c r="A248" s="156"/>
      <c r="B248" s="156"/>
      <c r="C248" s="156"/>
      <c r="D248" s="156"/>
      <c r="E248" s="156" t="s">
        <v>169</v>
      </c>
      <c r="F248" s="98">
        <v>157.12</v>
      </c>
      <c r="G248" s="156"/>
      <c r="H248" s="213" t="s">
        <v>170</v>
      </c>
      <c r="I248" s="213"/>
      <c r="J248" s="98">
        <v>785.62</v>
      </c>
    </row>
    <row r="249" spans="1:10" x14ac:dyDescent="0.2">
      <c r="A249" s="154"/>
      <c r="B249" s="154"/>
      <c r="C249" s="154"/>
      <c r="D249" s="154"/>
      <c r="E249" s="154"/>
      <c r="F249" s="154"/>
      <c r="G249" s="154"/>
      <c r="H249" s="154"/>
      <c r="I249" s="154"/>
      <c r="J249" s="154"/>
    </row>
    <row r="250" spans="1:10" ht="15" x14ac:dyDescent="0.2">
      <c r="A250" s="153" t="s">
        <v>497</v>
      </c>
      <c r="B250" s="75" t="s">
        <v>1</v>
      </c>
      <c r="C250" s="153" t="s">
        <v>2</v>
      </c>
      <c r="D250" s="153" t="s">
        <v>3</v>
      </c>
      <c r="E250" s="214" t="s">
        <v>159</v>
      </c>
      <c r="F250" s="214"/>
      <c r="G250" s="76" t="s">
        <v>4</v>
      </c>
      <c r="H250" s="75" t="s">
        <v>5</v>
      </c>
      <c r="I250" s="75" t="s">
        <v>6</v>
      </c>
      <c r="J250" s="75" t="s">
        <v>8</v>
      </c>
    </row>
    <row r="251" spans="1:10" ht="38.25" customHeight="1" x14ac:dyDescent="0.2">
      <c r="A251" s="154" t="s">
        <v>160</v>
      </c>
      <c r="B251" s="77" t="s">
        <v>356</v>
      </c>
      <c r="C251" s="154" t="s">
        <v>14</v>
      </c>
      <c r="D251" s="154" t="s">
        <v>357</v>
      </c>
      <c r="E251" s="215" t="s">
        <v>471</v>
      </c>
      <c r="F251" s="215"/>
      <c r="G251" s="78" t="s">
        <v>150</v>
      </c>
      <c r="H251" s="104">
        <v>1</v>
      </c>
      <c r="I251" s="103">
        <v>1953.94</v>
      </c>
      <c r="J251" s="103">
        <v>1953.94</v>
      </c>
    </row>
    <row r="252" spans="1:10" ht="25.5" customHeight="1" x14ac:dyDescent="0.2">
      <c r="A252" s="155" t="s">
        <v>161</v>
      </c>
      <c r="B252" s="156" t="s">
        <v>472</v>
      </c>
      <c r="C252" s="155" t="s">
        <v>14</v>
      </c>
      <c r="D252" s="155" t="s">
        <v>473</v>
      </c>
      <c r="E252" s="212" t="s">
        <v>286</v>
      </c>
      <c r="F252" s="212"/>
      <c r="G252" s="79" t="s">
        <v>148</v>
      </c>
      <c r="H252" s="105">
        <v>0.05</v>
      </c>
      <c r="I252" s="98">
        <v>486.56</v>
      </c>
      <c r="J252" s="98">
        <v>24.32</v>
      </c>
    </row>
    <row r="253" spans="1:10" ht="25.5" x14ac:dyDescent="0.2">
      <c r="A253" s="155" t="s">
        <v>161</v>
      </c>
      <c r="B253" s="156" t="s">
        <v>236</v>
      </c>
      <c r="C253" s="155" t="s">
        <v>14</v>
      </c>
      <c r="D253" s="155" t="s">
        <v>237</v>
      </c>
      <c r="E253" s="212" t="s">
        <v>235</v>
      </c>
      <c r="F253" s="212"/>
      <c r="G253" s="79" t="s">
        <v>148</v>
      </c>
      <c r="H253" s="105">
        <v>0.05</v>
      </c>
      <c r="I253" s="98">
        <v>41.07</v>
      </c>
      <c r="J253" s="98">
        <v>2.0499999999999998</v>
      </c>
    </row>
    <row r="254" spans="1:10" ht="25.5" customHeight="1" x14ac:dyDescent="0.2">
      <c r="A254" s="155" t="s">
        <v>161</v>
      </c>
      <c r="B254" s="156" t="s">
        <v>194</v>
      </c>
      <c r="C254" s="155" t="s">
        <v>14</v>
      </c>
      <c r="D254" s="155" t="s">
        <v>195</v>
      </c>
      <c r="E254" s="212" t="s">
        <v>196</v>
      </c>
      <c r="F254" s="212"/>
      <c r="G254" s="79" t="s">
        <v>197</v>
      </c>
      <c r="H254" s="105">
        <v>5</v>
      </c>
      <c r="I254" s="98">
        <v>3.69</v>
      </c>
      <c r="J254" s="98">
        <v>18.45</v>
      </c>
    </row>
    <row r="255" spans="1:10" ht="25.5" x14ac:dyDescent="0.2">
      <c r="A255" s="155" t="s">
        <v>177</v>
      </c>
      <c r="B255" s="156" t="s">
        <v>474</v>
      </c>
      <c r="C255" s="155" t="s">
        <v>14</v>
      </c>
      <c r="D255" s="155" t="s">
        <v>475</v>
      </c>
      <c r="E255" s="212" t="s">
        <v>178</v>
      </c>
      <c r="F255" s="212"/>
      <c r="G255" s="79" t="s">
        <v>150</v>
      </c>
      <c r="H255" s="105">
        <v>1</v>
      </c>
      <c r="I255" s="98">
        <v>1752.58</v>
      </c>
      <c r="J255" s="98">
        <v>1752.58</v>
      </c>
    </row>
    <row r="256" spans="1:10" ht="25.5" customHeight="1" x14ac:dyDescent="0.2">
      <c r="A256" s="155" t="s">
        <v>177</v>
      </c>
      <c r="B256" s="156" t="s">
        <v>476</v>
      </c>
      <c r="C256" s="155" t="s">
        <v>14</v>
      </c>
      <c r="D256" s="155" t="s">
        <v>477</v>
      </c>
      <c r="E256" s="212" t="s">
        <v>222</v>
      </c>
      <c r="F256" s="212"/>
      <c r="G256" s="79" t="s">
        <v>197</v>
      </c>
      <c r="H256" s="105">
        <v>1</v>
      </c>
      <c r="I256" s="98">
        <v>100.69</v>
      </c>
      <c r="J256" s="98">
        <v>100.69</v>
      </c>
    </row>
    <row r="257" spans="1:10" ht="14.25" customHeight="1" x14ac:dyDescent="0.2">
      <c r="A257" s="155" t="s">
        <v>177</v>
      </c>
      <c r="B257" s="156" t="s">
        <v>199</v>
      </c>
      <c r="C257" s="155" t="s">
        <v>13</v>
      </c>
      <c r="D257" s="155" t="s">
        <v>200</v>
      </c>
      <c r="E257" s="212" t="s">
        <v>198</v>
      </c>
      <c r="F257" s="212"/>
      <c r="G257" s="79" t="s">
        <v>165</v>
      </c>
      <c r="H257" s="105">
        <v>5</v>
      </c>
      <c r="I257" s="98">
        <v>11.17</v>
      </c>
      <c r="J257" s="98">
        <v>55.85</v>
      </c>
    </row>
    <row r="258" spans="1:10" ht="38.25" customHeight="1" x14ac:dyDescent="0.2">
      <c r="A258" s="156"/>
      <c r="B258" s="156"/>
      <c r="C258" s="156"/>
      <c r="D258" s="156"/>
      <c r="E258" s="156" t="s">
        <v>166</v>
      </c>
      <c r="F258" s="98">
        <v>33.595433003015941</v>
      </c>
      <c r="G258" s="156" t="s">
        <v>167</v>
      </c>
      <c r="H258" s="98">
        <v>28.78</v>
      </c>
      <c r="I258" s="156" t="s">
        <v>168</v>
      </c>
      <c r="J258" s="98">
        <v>62.38</v>
      </c>
    </row>
    <row r="259" spans="1:10" ht="25.5" x14ac:dyDescent="0.2">
      <c r="A259" s="156"/>
      <c r="B259" s="156"/>
      <c r="C259" s="156"/>
      <c r="D259" s="156"/>
      <c r="E259" s="156" t="s">
        <v>169</v>
      </c>
      <c r="F259" s="98">
        <v>488.48</v>
      </c>
      <c r="G259" s="156"/>
      <c r="H259" s="213" t="s">
        <v>170</v>
      </c>
      <c r="I259" s="213"/>
      <c r="J259" s="98">
        <v>2442.42</v>
      </c>
    </row>
    <row r="260" spans="1:10" ht="25.5" customHeight="1" x14ac:dyDescent="0.2">
      <c r="A260" s="154"/>
      <c r="B260" s="154"/>
      <c r="C260" s="154"/>
      <c r="D260" s="154"/>
      <c r="E260" s="154"/>
      <c r="F260" s="154"/>
      <c r="G260" s="154"/>
      <c r="H260" s="154"/>
      <c r="I260" s="154"/>
      <c r="J260" s="154"/>
    </row>
    <row r="261" spans="1:10" ht="15" x14ac:dyDescent="0.2">
      <c r="A261" s="153" t="s">
        <v>498</v>
      </c>
      <c r="B261" s="75" t="s">
        <v>1</v>
      </c>
      <c r="C261" s="153" t="s">
        <v>2</v>
      </c>
      <c r="D261" s="153" t="s">
        <v>3</v>
      </c>
      <c r="E261" s="214" t="s">
        <v>159</v>
      </c>
      <c r="F261" s="214"/>
      <c r="G261" s="76" t="s">
        <v>4</v>
      </c>
      <c r="H261" s="75" t="s">
        <v>5</v>
      </c>
      <c r="I261" s="75" t="s">
        <v>6</v>
      </c>
      <c r="J261" s="75" t="s">
        <v>8</v>
      </c>
    </row>
    <row r="262" spans="1:10" ht="38.25" x14ac:dyDescent="0.2">
      <c r="A262" s="154" t="s">
        <v>160</v>
      </c>
      <c r="B262" s="77" t="s">
        <v>352</v>
      </c>
      <c r="C262" s="154" t="s">
        <v>14</v>
      </c>
      <c r="D262" s="154" t="s">
        <v>495</v>
      </c>
      <c r="E262" s="215" t="s">
        <v>460</v>
      </c>
      <c r="F262" s="215"/>
      <c r="G262" s="78" t="s">
        <v>149</v>
      </c>
      <c r="H262" s="104">
        <v>1</v>
      </c>
      <c r="I262" s="103">
        <v>33.07</v>
      </c>
      <c r="J262" s="103">
        <v>33.07</v>
      </c>
    </row>
    <row r="263" spans="1:10" ht="25.5" x14ac:dyDescent="0.2">
      <c r="A263" s="155" t="s">
        <v>161</v>
      </c>
      <c r="B263" s="156" t="s">
        <v>194</v>
      </c>
      <c r="C263" s="155" t="s">
        <v>14</v>
      </c>
      <c r="D263" s="155" t="s">
        <v>195</v>
      </c>
      <c r="E263" s="212" t="s">
        <v>196</v>
      </c>
      <c r="F263" s="212"/>
      <c r="G263" s="79" t="s">
        <v>197</v>
      </c>
      <c r="H263" s="105">
        <v>0.3</v>
      </c>
      <c r="I263" s="98">
        <v>3.69</v>
      </c>
      <c r="J263" s="98">
        <v>1.1000000000000001</v>
      </c>
    </row>
    <row r="264" spans="1:10" ht="25.5" customHeight="1" x14ac:dyDescent="0.2">
      <c r="A264" s="155" t="s">
        <v>161</v>
      </c>
      <c r="B264" s="156" t="s">
        <v>461</v>
      </c>
      <c r="C264" s="155" t="s">
        <v>14</v>
      </c>
      <c r="D264" s="155" t="s">
        <v>462</v>
      </c>
      <c r="E264" s="212" t="s">
        <v>196</v>
      </c>
      <c r="F264" s="212"/>
      <c r="G264" s="79" t="s">
        <v>197</v>
      </c>
      <c r="H264" s="105">
        <v>0.6</v>
      </c>
      <c r="I264" s="98">
        <v>3.76</v>
      </c>
      <c r="J264" s="98">
        <v>2.25</v>
      </c>
    </row>
    <row r="265" spans="1:10" ht="25.5" customHeight="1" x14ac:dyDescent="0.2">
      <c r="A265" s="155" t="s">
        <v>177</v>
      </c>
      <c r="B265" s="156" t="s">
        <v>463</v>
      </c>
      <c r="C265" s="155" t="s">
        <v>14</v>
      </c>
      <c r="D265" s="155" t="s">
        <v>464</v>
      </c>
      <c r="E265" s="212" t="s">
        <v>178</v>
      </c>
      <c r="F265" s="212"/>
      <c r="G265" s="79" t="s">
        <v>285</v>
      </c>
      <c r="H265" s="105">
        <v>0.24</v>
      </c>
      <c r="I265" s="98">
        <v>67.75</v>
      </c>
      <c r="J265" s="98">
        <v>16.260000000000002</v>
      </c>
    </row>
    <row r="266" spans="1:10" ht="14.25" customHeight="1" x14ac:dyDescent="0.2">
      <c r="A266" s="155" t="s">
        <v>177</v>
      </c>
      <c r="B266" s="156" t="s">
        <v>467</v>
      </c>
      <c r="C266" s="155" t="s">
        <v>13</v>
      </c>
      <c r="D266" s="155" t="s">
        <v>468</v>
      </c>
      <c r="E266" s="212" t="s">
        <v>198</v>
      </c>
      <c r="F266" s="212"/>
      <c r="G266" s="79" t="s">
        <v>165</v>
      </c>
      <c r="H266" s="105">
        <v>0.6</v>
      </c>
      <c r="I266" s="98">
        <v>15.38</v>
      </c>
      <c r="J266" s="98">
        <v>9.2200000000000006</v>
      </c>
    </row>
    <row r="267" spans="1:10" x14ac:dyDescent="0.2">
      <c r="A267" s="155" t="s">
        <v>177</v>
      </c>
      <c r="B267" s="156" t="s">
        <v>465</v>
      </c>
      <c r="C267" s="155" t="s">
        <v>13</v>
      </c>
      <c r="D267" s="155" t="s">
        <v>466</v>
      </c>
      <c r="E267" s="212" t="s">
        <v>178</v>
      </c>
      <c r="F267" s="212"/>
      <c r="G267" s="79" t="s">
        <v>67</v>
      </c>
      <c r="H267" s="105">
        <v>0.02</v>
      </c>
      <c r="I267" s="98">
        <v>44.72</v>
      </c>
      <c r="J267" s="98">
        <v>0.89</v>
      </c>
    </row>
    <row r="268" spans="1:10" x14ac:dyDescent="0.2">
      <c r="A268" s="155" t="s">
        <v>177</v>
      </c>
      <c r="B268" s="156" t="s">
        <v>199</v>
      </c>
      <c r="C268" s="155" t="s">
        <v>13</v>
      </c>
      <c r="D268" s="155" t="s">
        <v>200</v>
      </c>
      <c r="E268" s="212" t="s">
        <v>198</v>
      </c>
      <c r="F268" s="212"/>
      <c r="G268" s="79" t="s">
        <v>165</v>
      </c>
      <c r="H268" s="105">
        <v>0.3</v>
      </c>
      <c r="I268" s="98">
        <v>11.17</v>
      </c>
      <c r="J268" s="98">
        <v>3.35</v>
      </c>
    </row>
    <row r="269" spans="1:10" ht="25.5" x14ac:dyDescent="0.2">
      <c r="A269" s="156"/>
      <c r="B269" s="156"/>
      <c r="C269" s="156"/>
      <c r="D269" s="156"/>
      <c r="E269" s="156" t="s">
        <v>166</v>
      </c>
      <c r="F269" s="98">
        <v>6.7697113</v>
      </c>
      <c r="G269" s="156" t="s">
        <v>167</v>
      </c>
      <c r="H269" s="98">
        <v>5.8</v>
      </c>
      <c r="I269" s="156" t="s">
        <v>168</v>
      </c>
      <c r="J269" s="98">
        <v>12.57</v>
      </c>
    </row>
    <row r="270" spans="1:10" ht="14.25" customHeight="1" x14ac:dyDescent="0.2">
      <c r="A270" s="156"/>
      <c r="B270" s="156"/>
      <c r="C270" s="156"/>
      <c r="D270" s="156"/>
      <c r="E270" s="156" t="s">
        <v>169</v>
      </c>
      <c r="F270" s="98">
        <v>8.26</v>
      </c>
      <c r="G270" s="156"/>
      <c r="H270" s="213" t="s">
        <v>170</v>
      </c>
      <c r="I270" s="213"/>
      <c r="J270" s="98">
        <v>41.33</v>
      </c>
    </row>
    <row r="271" spans="1:10" ht="25.5" customHeight="1" x14ac:dyDescent="0.2">
      <c r="A271" s="154"/>
      <c r="B271" s="154"/>
      <c r="C271" s="154"/>
      <c r="D271" s="154"/>
      <c r="E271" s="154"/>
      <c r="F271" s="154"/>
      <c r="G271" s="154"/>
      <c r="H271" s="154"/>
      <c r="I271" s="154"/>
      <c r="J271" s="154"/>
    </row>
    <row r="272" spans="1:10" ht="25.5" customHeight="1" x14ac:dyDescent="0.2">
      <c r="A272" s="153" t="s">
        <v>499</v>
      </c>
      <c r="B272" s="75" t="s">
        <v>1</v>
      </c>
      <c r="C272" s="153" t="s">
        <v>2</v>
      </c>
      <c r="D272" s="153" t="s">
        <v>3</v>
      </c>
      <c r="E272" s="214" t="s">
        <v>159</v>
      </c>
      <c r="F272" s="214"/>
      <c r="G272" s="76" t="s">
        <v>4</v>
      </c>
      <c r="H272" s="75" t="s">
        <v>5</v>
      </c>
      <c r="I272" s="75" t="s">
        <v>6</v>
      </c>
      <c r="J272" s="75" t="s">
        <v>8</v>
      </c>
    </row>
    <row r="273" spans="1:10" ht="38.25" x14ac:dyDescent="0.2">
      <c r="A273" s="154" t="s">
        <v>160</v>
      </c>
      <c r="B273" s="77" t="s">
        <v>212</v>
      </c>
      <c r="C273" s="154" t="s">
        <v>13</v>
      </c>
      <c r="D273" s="154" t="s">
        <v>213</v>
      </c>
      <c r="E273" s="215" t="s">
        <v>211</v>
      </c>
      <c r="F273" s="215"/>
      <c r="G273" s="78" t="s">
        <v>12</v>
      </c>
      <c r="H273" s="104">
        <v>1</v>
      </c>
      <c r="I273" s="103">
        <v>3.72</v>
      </c>
      <c r="J273" s="103">
        <v>3.72</v>
      </c>
    </row>
    <row r="274" spans="1:10" ht="25.5" x14ac:dyDescent="0.2">
      <c r="A274" s="155" t="s">
        <v>161</v>
      </c>
      <c r="B274" s="156" t="s">
        <v>288</v>
      </c>
      <c r="C274" s="155" t="s">
        <v>13</v>
      </c>
      <c r="D274" s="155" t="s">
        <v>289</v>
      </c>
      <c r="E274" s="212" t="s">
        <v>164</v>
      </c>
      <c r="F274" s="212"/>
      <c r="G274" s="79" t="s">
        <v>165</v>
      </c>
      <c r="H274" s="105">
        <v>0.03</v>
      </c>
      <c r="I274" s="98">
        <v>15.04</v>
      </c>
      <c r="J274" s="98">
        <v>0.45</v>
      </c>
    </row>
    <row r="275" spans="1:10" ht="14.25" customHeight="1" x14ac:dyDescent="0.2">
      <c r="A275" s="155" t="s">
        <v>161</v>
      </c>
      <c r="B275" s="156" t="s">
        <v>201</v>
      </c>
      <c r="C275" s="155" t="s">
        <v>13</v>
      </c>
      <c r="D275" s="155" t="s">
        <v>202</v>
      </c>
      <c r="E275" s="212" t="s">
        <v>164</v>
      </c>
      <c r="F275" s="212"/>
      <c r="G275" s="79" t="s">
        <v>165</v>
      </c>
      <c r="H275" s="105">
        <v>0.03</v>
      </c>
      <c r="I275" s="98">
        <v>19.09</v>
      </c>
      <c r="J275" s="98">
        <v>0.56999999999999995</v>
      </c>
    </row>
    <row r="276" spans="1:10" ht="14.25" customHeight="1" x14ac:dyDescent="0.2">
      <c r="A276" s="155" t="s">
        <v>177</v>
      </c>
      <c r="B276" s="156" t="s">
        <v>478</v>
      </c>
      <c r="C276" s="155" t="s">
        <v>13</v>
      </c>
      <c r="D276" s="155" t="s">
        <v>479</v>
      </c>
      <c r="E276" s="212" t="s">
        <v>178</v>
      </c>
      <c r="F276" s="212"/>
      <c r="G276" s="79" t="s">
        <v>12</v>
      </c>
      <c r="H276" s="105">
        <v>1.19</v>
      </c>
      <c r="I276" s="98">
        <v>2.23</v>
      </c>
      <c r="J276" s="98">
        <v>2.65</v>
      </c>
    </row>
    <row r="277" spans="1:10" ht="14.25" customHeight="1" x14ac:dyDescent="0.2">
      <c r="A277" s="155" t="s">
        <v>177</v>
      </c>
      <c r="B277" s="156" t="s">
        <v>209</v>
      </c>
      <c r="C277" s="155" t="s">
        <v>13</v>
      </c>
      <c r="D277" s="155" t="s">
        <v>210</v>
      </c>
      <c r="E277" s="212" t="s">
        <v>178</v>
      </c>
      <c r="F277" s="212"/>
      <c r="G277" s="79" t="s">
        <v>19</v>
      </c>
      <c r="H277" s="105">
        <v>8.9999999999999993E-3</v>
      </c>
      <c r="I277" s="98">
        <v>5.83</v>
      </c>
      <c r="J277" s="98">
        <v>0.05</v>
      </c>
    </row>
    <row r="278" spans="1:10" ht="25.5" customHeight="1" x14ac:dyDescent="0.2">
      <c r="A278" s="156"/>
      <c r="B278" s="156"/>
      <c r="C278" s="156"/>
      <c r="D278" s="156"/>
      <c r="E278" s="156" t="s">
        <v>166</v>
      </c>
      <c r="F278" s="98">
        <v>0.44161999138302455</v>
      </c>
      <c r="G278" s="156" t="s">
        <v>167</v>
      </c>
      <c r="H278" s="98">
        <v>0.38</v>
      </c>
      <c r="I278" s="156" t="s">
        <v>168</v>
      </c>
      <c r="J278" s="98">
        <v>0.82</v>
      </c>
    </row>
    <row r="279" spans="1:10" ht="25.5" customHeight="1" x14ac:dyDescent="0.2">
      <c r="A279" s="156"/>
      <c r="B279" s="156"/>
      <c r="C279" s="156"/>
      <c r="D279" s="156"/>
      <c r="E279" s="156" t="s">
        <v>169</v>
      </c>
      <c r="F279" s="98">
        <v>0.93</v>
      </c>
      <c r="G279" s="156"/>
      <c r="H279" s="213" t="s">
        <v>170</v>
      </c>
      <c r="I279" s="213"/>
      <c r="J279" s="98">
        <v>4.6500000000000004</v>
      </c>
    </row>
    <row r="280" spans="1:10" ht="25.5" customHeight="1" x14ac:dyDescent="0.2">
      <c r="A280" s="154"/>
      <c r="B280" s="154"/>
      <c r="C280" s="154"/>
      <c r="D280" s="154"/>
      <c r="E280" s="154"/>
      <c r="F280" s="154"/>
      <c r="G280" s="154"/>
      <c r="H280" s="154"/>
      <c r="I280" s="154"/>
      <c r="J280" s="154"/>
    </row>
    <row r="281" spans="1:10" ht="25.5" customHeight="1" x14ac:dyDescent="0.2">
      <c r="A281" s="153" t="s">
        <v>500</v>
      </c>
      <c r="B281" s="75" t="s">
        <v>1</v>
      </c>
      <c r="C281" s="153" t="s">
        <v>2</v>
      </c>
      <c r="D281" s="153" t="s">
        <v>3</v>
      </c>
      <c r="E281" s="214" t="s">
        <v>159</v>
      </c>
      <c r="F281" s="214"/>
      <c r="G281" s="76" t="s">
        <v>4</v>
      </c>
      <c r="H281" s="75" t="s">
        <v>5</v>
      </c>
      <c r="I281" s="75" t="s">
        <v>6</v>
      </c>
      <c r="J281" s="75" t="s">
        <v>8</v>
      </c>
    </row>
    <row r="282" spans="1:10" ht="14.25" customHeight="1" x14ac:dyDescent="0.2">
      <c r="A282" s="154" t="s">
        <v>160</v>
      </c>
      <c r="B282" s="77" t="s">
        <v>358</v>
      </c>
      <c r="C282" s="154" t="s">
        <v>13</v>
      </c>
      <c r="D282" s="154" t="s">
        <v>359</v>
      </c>
      <c r="E282" s="215" t="s">
        <v>211</v>
      </c>
      <c r="F282" s="215"/>
      <c r="G282" s="78" t="s">
        <v>12</v>
      </c>
      <c r="H282" s="104">
        <v>1</v>
      </c>
      <c r="I282" s="103">
        <v>11.24</v>
      </c>
      <c r="J282" s="103">
        <v>11.24</v>
      </c>
    </row>
    <row r="283" spans="1:10" ht="14.25" customHeight="1" x14ac:dyDescent="0.2">
      <c r="A283" s="155" t="s">
        <v>161</v>
      </c>
      <c r="B283" s="156" t="s">
        <v>288</v>
      </c>
      <c r="C283" s="155" t="s">
        <v>13</v>
      </c>
      <c r="D283" s="155" t="s">
        <v>289</v>
      </c>
      <c r="E283" s="212" t="s">
        <v>164</v>
      </c>
      <c r="F283" s="212"/>
      <c r="G283" s="79" t="s">
        <v>165</v>
      </c>
      <c r="H283" s="105">
        <v>0.126</v>
      </c>
      <c r="I283" s="98">
        <v>15.04</v>
      </c>
      <c r="J283" s="98">
        <v>1.89</v>
      </c>
    </row>
    <row r="284" spans="1:10" ht="25.5" x14ac:dyDescent="0.2">
      <c r="A284" s="155" t="s">
        <v>161</v>
      </c>
      <c r="B284" s="156" t="s">
        <v>201</v>
      </c>
      <c r="C284" s="155" t="s">
        <v>13</v>
      </c>
      <c r="D284" s="155" t="s">
        <v>202</v>
      </c>
      <c r="E284" s="212" t="s">
        <v>164</v>
      </c>
      <c r="F284" s="212"/>
      <c r="G284" s="79" t="s">
        <v>165</v>
      </c>
      <c r="H284" s="105">
        <v>0.126</v>
      </c>
      <c r="I284" s="98">
        <v>19.09</v>
      </c>
      <c r="J284" s="98">
        <v>2.4</v>
      </c>
    </row>
    <row r="285" spans="1:10" ht="14.25" customHeight="1" x14ac:dyDescent="0.2">
      <c r="A285" s="155" t="s">
        <v>177</v>
      </c>
      <c r="B285" s="156" t="s">
        <v>227</v>
      </c>
      <c r="C285" s="155" t="s">
        <v>13</v>
      </c>
      <c r="D285" s="155" t="s">
        <v>228</v>
      </c>
      <c r="E285" s="212" t="s">
        <v>178</v>
      </c>
      <c r="F285" s="212"/>
      <c r="G285" s="79" t="s">
        <v>37</v>
      </c>
      <c r="H285" s="105">
        <v>2E-3</v>
      </c>
      <c r="I285" s="98">
        <v>19.2</v>
      </c>
      <c r="J285" s="98">
        <v>0.03</v>
      </c>
    </row>
    <row r="286" spans="1:10" ht="25.5" customHeight="1" x14ac:dyDescent="0.2">
      <c r="A286" s="155" t="s">
        <v>177</v>
      </c>
      <c r="B286" s="156" t="s">
        <v>290</v>
      </c>
      <c r="C286" s="155" t="s">
        <v>13</v>
      </c>
      <c r="D286" s="155" t="s">
        <v>291</v>
      </c>
      <c r="E286" s="212" t="s">
        <v>178</v>
      </c>
      <c r="F286" s="212"/>
      <c r="G286" s="79" t="s">
        <v>12</v>
      </c>
      <c r="H286" s="105">
        <v>1.0169999999999999</v>
      </c>
      <c r="I286" s="98">
        <v>6.81</v>
      </c>
      <c r="J286" s="98">
        <v>6.92</v>
      </c>
    </row>
    <row r="287" spans="1:10" ht="25.5" customHeight="1" x14ac:dyDescent="0.2">
      <c r="A287" s="156"/>
      <c r="B287" s="156"/>
      <c r="C287" s="156"/>
      <c r="D287" s="156"/>
      <c r="E287" s="156" t="s">
        <v>166</v>
      </c>
      <c r="F287" s="98">
        <v>1.8688065489013357</v>
      </c>
      <c r="G287" s="156" t="s">
        <v>167</v>
      </c>
      <c r="H287" s="98">
        <v>1.6</v>
      </c>
      <c r="I287" s="156" t="s">
        <v>168</v>
      </c>
      <c r="J287" s="98">
        <v>3.47</v>
      </c>
    </row>
    <row r="288" spans="1:10" ht="25.5" customHeight="1" x14ac:dyDescent="0.2">
      <c r="A288" s="156"/>
      <c r="B288" s="156"/>
      <c r="C288" s="156"/>
      <c r="D288" s="156"/>
      <c r="E288" s="156" t="s">
        <v>169</v>
      </c>
      <c r="F288" s="98">
        <v>2.81</v>
      </c>
      <c r="G288" s="156"/>
      <c r="H288" s="213" t="s">
        <v>170</v>
      </c>
      <c r="I288" s="213"/>
      <c r="J288" s="98">
        <v>14.05</v>
      </c>
    </row>
    <row r="289" spans="1:10" x14ac:dyDescent="0.2">
      <c r="A289" s="154"/>
      <c r="B289" s="154"/>
      <c r="C289" s="154"/>
      <c r="D289" s="154"/>
      <c r="E289" s="154"/>
      <c r="F289" s="154"/>
      <c r="G289" s="154"/>
      <c r="H289" s="154"/>
      <c r="I289" s="154"/>
      <c r="J289" s="154"/>
    </row>
    <row r="290" spans="1:10" ht="15" x14ac:dyDescent="0.2">
      <c r="A290" s="153" t="s">
        <v>501</v>
      </c>
      <c r="B290" s="75" t="s">
        <v>1</v>
      </c>
      <c r="C290" s="153" t="s">
        <v>2</v>
      </c>
      <c r="D290" s="153" t="s">
        <v>3</v>
      </c>
      <c r="E290" s="214" t="s">
        <v>159</v>
      </c>
      <c r="F290" s="214"/>
      <c r="G290" s="76" t="s">
        <v>4</v>
      </c>
      <c r="H290" s="75" t="s">
        <v>5</v>
      </c>
      <c r="I290" s="75" t="s">
        <v>6</v>
      </c>
      <c r="J290" s="75" t="s">
        <v>8</v>
      </c>
    </row>
    <row r="291" spans="1:10" ht="14.25" customHeight="1" x14ac:dyDescent="0.2">
      <c r="A291" s="154" t="s">
        <v>160</v>
      </c>
      <c r="B291" s="77" t="s">
        <v>502</v>
      </c>
      <c r="C291" s="154" t="s">
        <v>13</v>
      </c>
      <c r="D291" s="154" t="s">
        <v>503</v>
      </c>
      <c r="E291" s="215" t="s">
        <v>211</v>
      </c>
      <c r="F291" s="215"/>
      <c r="G291" s="78" t="s">
        <v>19</v>
      </c>
      <c r="H291" s="104">
        <v>1</v>
      </c>
      <c r="I291" s="103">
        <v>135.47999999999999</v>
      </c>
      <c r="J291" s="103">
        <v>135.47999999999999</v>
      </c>
    </row>
    <row r="292" spans="1:10" ht="51" customHeight="1" x14ac:dyDescent="0.2">
      <c r="A292" s="155" t="s">
        <v>161</v>
      </c>
      <c r="B292" s="156" t="s">
        <v>508</v>
      </c>
      <c r="C292" s="155" t="s">
        <v>13</v>
      </c>
      <c r="D292" s="155" t="s">
        <v>509</v>
      </c>
      <c r="E292" s="212" t="s">
        <v>181</v>
      </c>
      <c r="F292" s="212"/>
      <c r="G292" s="79" t="s">
        <v>148</v>
      </c>
      <c r="H292" s="105">
        <v>1.7500000000000002E-2</v>
      </c>
      <c r="I292" s="98">
        <v>2363.87</v>
      </c>
      <c r="J292" s="98">
        <v>41.36</v>
      </c>
    </row>
    <row r="293" spans="1:10" ht="25.5" customHeight="1" x14ac:dyDescent="0.2">
      <c r="A293" s="155" t="s">
        <v>161</v>
      </c>
      <c r="B293" s="156" t="s">
        <v>480</v>
      </c>
      <c r="C293" s="155" t="s">
        <v>13</v>
      </c>
      <c r="D293" s="155" t="s">
        <v>481</v>
      </c>
      <c r="E293" s="212" t="s">
        <v>203</v>
      </c>
      <c r="F293" s="212"/>
      <c r="G293" s="79" t="s">
        <v>148</v>
      </c>
      <c r="H293" s="105">
        <v>3.5999999999999997E-2</v>
      </c>
      <c r="I293" s="98">
        <v>198.26</v>
      </c>
      <c r="J293" s="98">
        <v>7.13</v>
      </c>
    </row>
    <row r="294" spans="1:10" ht="38.25" customHeight="1" x14ac:dyDescent="0.2">
      <c r="A294" s="155" t="s">
        <v>161</v>
      </c>
      <c r="B294" s="156" t="s">
        <v>279</v>
      </c>
      <c r="C294" s="155" t="s">
        <v>13</v>
      </c>
      <c r="D294" s="155" t="s">
        <v>280</v>
      </c>
      <c r="E294" s="212" t="s">
        <v>164</v>
      </c>
      <c r="F294" s="212"/>
      <c r="G294" s="79" t="s">
        <v>148</v>
      </c>
      <c r="H294" s="105">
        <v>3.8999999999999998E-3</v>
      </c>
      <c r="I294" s="98">
        <v>453.01</v>
      </c>
      <c r="J294" s="98">
        <v>1.76</v>
      </c>
    </row>
    <row r="295" spans="1:10" ht="38.25" customHeight="1" x14ac:dyDescent="0.2">
      <c r="A295" s="155" t="s">
        <v>161</v>
      </c>
      <c r="B295" s="156" t="s">
        <v>281</v>
      </c>
      <c r="C295" s="155" t="s">
        <v>13</v>
      </c>
      <c r="D295" s="155" t="s">
        <v>282</v>
      </c>
      <c r="E295" s="212" t="s">
        <v>164</v>
      </c>
      <c r="F295" s="212"/>
      <c r="G295" s="79" t="s">
        <v>148</v>
      </c>
      <c r="H295" s="105">
        <v>2.7799999999999998E-2</v>
      </c>
      <c r="I295" s="98">
        <v>740.3</v>
      </c>
      <c r="J295" s="98">
        <v>20.58</v>
      </c>
    </row>
    <row r="296" spans="1:10" ht="25.5" customHeight="1" x14ac:dyDescent="0.2">
      <c r="A296" s="155" t="s">
        <v>161</v>
      </c>
      <c r="B296" s="156" t="s">
        <v>175</v>
      </c>
      <c r="C296" s="155" t="s">
        <v>13</v>
      </c>
      <c r="D296" s="155" t="s">
        <v>176</v>
      </c>
      <c r="E296" s="212" t="s">
        <v>164</v>
      </c>
      <c r="F296" s="212"/>
      <c r="G296" s="79" t="s">
        <v>165</v>
      </c>
      <c r="H296" s="105">
        <v>1.2685999999999999</v>
      </c>
      <c r="I296" s="98">
        <v>18.87</v>
      </c>
      <c r="J296" s="98">
        <v>23.93</v>
      </c>
    </row>
    <row r="297" spans="1:10" ht="25.5" x14ac:dyDescent="0.2">
      <c r="A297" s="155" t="s">
        <v>161</v>
      </c>
      <c r="B297" s="156" t="s">
        <v>162</v>
      </c>
      <c r="C297" s="155" t="s">
        <v>13</v>
      </c>
      <c r="D297" s="155" t="s">
        <v>163</v>
      </c>
      <c r="E297" s="212" t="s">
        <v>164</v>
      </c>
      <c r="F297" s="212"/>
      <c r="G297" s="79" t="s">
        <v>165</v>
      </c>
      <c r="H297" s="105">
        <v>0.99670000000000003</v>
      </c>
      <c r="I297" s="98">
        <v>14.47</v>
      </c>
      <c r="J297" s="98">
        <v>14.42</v>
      </c>
    </row>
    <row r="298" spans="1:10" ht="25.5" customHeight="1" x14ac:dyDescent="0.2">
      <c r="A298" s="155" t="s">
        <v>177</v>
      </c>
      <c r="B298" s="156" t="s">
        <v>510</v>
      </c>
      <c r="C298" s="155" t="s">
        <v>13</v>
      </c>
      <c r="D298" s="155" t="s">
        <v>511</v>
      </c>
      <c r="E298" s="212" t="s">
        <v>178</v>
      </c>
      <c r="F298" s="212"/>
      <c r="G298" s="79" t="s">
        <v>19</v>
      </c>
      <c r="H298" s="105">
        <v>38.691000000000003</v>
      </c>
      <c r="I298" s="98">
        <v>0.68</v>
      </c>
      <c r="J298" s="98">
        <v>26.3</v>
      </c>
    </row>
    <row r="299" spans="1:10" ht="38.25" customHeight="1" x14ac:dyDescent="0.2">
      <c r="A299" s="156"/>
      <c r="B299" s="156"/>
      <c r="C299" s="156"/>
      <c r="D299" s="156"/>
      <c r="E299" s="156" t="s">
        <v>166</v>
      </c>
      <c r="F299" s="98">
        <v>29.72856527358897</v>
      </c>
      <c r="G299" s="156" t="s">
        <v>167</v>
      </c>
      <c r="H299" s="98">
        <v>25.47</v>
      </c>
      <c r="I299" s="156" t="s">
        <v>168</v>
      </c>
      <c r="J299" s="98">
        <v>55.2</v>
      </c>
    </row>
    <row r="300" spans="1:10" ht="25.5" customHeight="1" x14ac:dyDescent="0.2">
      <c r="A300" s="156"/>
      <c r="B300" s="156"/>
      <c r="C300" s="156"/>
      <c r="D300" s="156"/>
      <c r="E300" s="156" t="s">
        <v>169</v>
      </c>
      <c r="F300" s="98">
        <v>33.869999999999997</v>
      </c>
      <c r="G300" s="156"/>
      <c r="H300" s="213" t="s">
        <v>170</v>
      </c>
      <c r="I300" s="213"/>
      <c r="J300" s="98">
        <v>169.35</v>
      </c>
    </row>
    <row r="301" spans="1:10" ht="14.25" customHeight="1" x14ac:dyDescent="0.2">
      <c r="A301" s="154"/>
      <c r="B301" s="154"/>
      <c r="C301" s="154"/>
      <c r="D301" s="154"/>
      <c r="E301" s="154"/>
      <c r="F301" s="154"/>
      <c r="G301" s="154"/>
      <c r="H301" s="154"/>
      <c r="I301" s="154"/>
      <c r="J301" s="154"/>
    </row>
    <row r="302" spans="1:10" ht="38.25" customHeight="1" x14ac:dyDescent="0.2">
      <c r="A302" s="153" t="s">
        <v>36</v>
      </c>
      <c r="B302" s="75" t="s">
        <v>1</v>
      </c>
      <c r="C302" s="153" t="s">
        <v>2</v>
      </c>
      <c r="D302" s="153" t="s">
        <v>3</v>
      </c>
      <c r="E302" s="214" t="s">
        <v>159</v>
      </c>
      <c r="F302" s="214"/>
      <c r="G302" s="76" t="s">
        <v>4</v>
      </c>
      <c r="H302" s="75" t="s">
        <v>5</v>
      </c>
      <c r="I302" s="75" t="s">
        <v>6</v>
      </c>
      <c r="J302" s="75" t="s">
        <v>8</v>
      </c>
    </row>
    <row r="303" spans="1:10" ht="38.25" customHeight="1" x14ac:dyDescent="0.2">
      <c r="A303" s="154" t="s">
        <v>160</v>
      </c>
      <c r="B303" s="77" t="s">
        <v>504</v>
      </c>
      <c r="C303" s="154" t="s">
        <v>14</v>
      </c>
      <c r="D303" s="154" t="s">
        <v>507</v>
      </c>
      <c r="E303" s="215" t="s">
        <v>193</v>
      </c>
      <c r="F303" s="215"/>
      <c r="G303" s="78" t="s">
        <v>148</v>
      </c>
      <c r="H303" s="104">
        <v>1</v>
      </c>
      <c r="I303" s="103">
        <v>14.86</v>
      </c>
      <c r="J303" s="103">
        <v>14.86</v>
      </c>
    </row>
    <row r="304" spans="1:10" ht="51" customHeight="1" x14ac:dyDescent="0.2">
      <c r="A304" s="155" t="s">
        <v>161</v>
      </c>
      <c r="B304" s="156" t="s">
        <v>194</v>
      </c>
      <c r="C304" s="155" t="s">
        <v>14</v>
      </c>
      <c r="D304" s="155" t="s">
        <v>195</v>
      </c>
      <c r="E304" s="212" t="s">
        <v>196</v>
      </c>
      <c r="F304" s="212"/>
      <c r="G304" s="79" t="s">
        <v>197</v>
      </c>
      <c r="H304" s="105">
        <v>1</v>
      </c>
      <c r="I304" s="98">
        <v>3.69</v>
      </c>
      <c r="J304" s="98">
        <v>3.69</v>
      </c>
    </row>
    <row r="305" spans="1:10" ht="38.25" customHeight="1" x14ac:dyDescent="0.2">
      <c r="A305" s="155" t="s">
        <v>177</v>
      </c>
      <c r="B305" s="156" t="s">
        <v>199</v>
      </c>
      <c r="C305" s="155" t="s">
        <v>13</v>
      </c>
      <c r="D305" s="155" t="s">
        <v>200</v>
      </c>
      <c r="E305" s="212" t="s">
        <v>198</v>
      </c>
      <c r="F305" s="212"/>
      <c r="G305" s="79" t="s">
        <v>165</v>
      </c>
      <c r="H305" s="105">
        <v>1</v>
      </c>
      <c r="I305" s="98">
        <v>11.17</v>
      </c>
      <c r="J305" s="98">
        <v>11.17</v>
      </c>
    </row>
    <row r="306" spans="1:10" ht="51" customHeight="1" x14ac:dyDescent="0.2">
      <c r="A306" s="156"/>
      <c r="B306" s="156"/>
      <c r="C306" s="156"/>
      <c r="D306" s="156"/>
      <c r="E306" s="156" t="s">
        <v>166</v>
      </c>
      <c r="F306" s="98">
        <v>6.0157259999999999</v>
      </c>
      <c r="G306" s="156" t="s">
        <v>167</v>
      </c>
      <c r="H306" s="98">
        <v>5.15</v>
      </c>
      <c r="I306" s="156" t="s">
        <v>168</v>
      </c>
      <c r="J306" s="98">
        <v>11.17</v>
      </c>
    </row>
    <row r="307" spans="1:10" ht="38.25" customHeight="1" x14ac:dyDescent="0.2">
      <c r="A307" s="156"/>
      <c r="B307" s="156"/>
      <c r="C307" s="156"/>
      <c r="D307" s="156"/>
      <c r="E307" s="156" t="s">
        <v>169</v>
      </c>
      <c r="F307" s="98">
        <v>3.71</v>
      </c>
      <c r="G307" s="156"/>
      <c r="H307" s="213" t="s">
        <v>170</v>
      </c>
      <c r="I307" s="213"/>
      <c r="J307" s="98">
        <v>18.57</v>
      </c>
    </row>
  </sheetData>
  <mergeCells count="238">
    <mergeCell ref="E290:F290"/>
    <mergeCell ref="E294:F294"/>
    <mergeCell ref="E295:F295"/>
    <mergeCell ref="E296:F296"/>
    <mergeCell ref="H300:I300"/>
    <mergeCell ref="E305:F305"/>
    <mergeCell ref="H307:I307"/>
    <mergeCell ref="H259:I259"/>
    <mergeCell ref="E261:F261"/>
    <mergeCell ref="E266:F266"/>
    <mergeCell ref="E267:F267"/>
    <mergeCell ref="E268:F268"/>
    <mergeCell ref="H270:I270"/>
    <mergeCell ref="E277:F277"/>
    <mergeCell ref="H279:I279"/>
    <mergeCell ref="H288:I288"/>
    <mergeCell ref="E272:F272"/>
    <mergeCell ref="E263:F263"/>
    <mergeCell ref="E281:F281"/>
    <mergeCell ref="E282:F282"/>
    <mergeCell ref="E292:F292"/>
    <mergeCell ref="E293:F293"/>
    <mergeCell ref="E304:F304"/>
    <mergeCell ref="E291:F291"/>
    <mergeCell ref="H199:I199"/>
    <mergeCell ref="E208:F208"/>
    <mergeCell ref="E209:F209"/>
    <mergeCell ref="E210:F210"/>
    <mergeCell ref="H212:I212"/>
    <mergeCell ref="H248:I248"/>
    <mergeCell ref="E251:F251"/>
    <mergeCell ref="E252:F252"/>
    <mergeCell ref="E253:F253"/>
    <mergeCell ref="E220:F220"/>
    <mergeCell ref="E229:F229"/>
    <mergeCell ref="E230:F230"/>
    <mergeCell ref="E224:F224"/>
    <mergeCell ref="E250:F250"/>
    <mergeCell ref="E215:F215"/>
    <mergeCell ref="E235:F235"/>
    <mergeCell ref="E236:F236"/>
    <mergeCell ref="E237:F237"/>
    <mergeCell ref="E246:F246"/>
    <mergeCell ref="E203:F203"/>
    <mergeCell ref="E214:F214"/>
    <mergeCell ref="E207:F207"/>
    <mergeCell ref="E226:F226"/>
    <mergeCell ref="E227:F227"/>
    <mergeCell ref="E5:G5"/>
    <mergeCell ref="H5:I5"/>
    <mergeCell ref="E48:F48"/>
    <mergeCell ref="E38:F38"/>
    <mergeCell ref="E30:F30"/>
    <mergeCell ref="E31:F31"/>
    <mergeCell ref="E19:F19"/>
    <mergeCell ref="E20:F20"/>
    <mergeCell ref="H87:I87"/>
    <mergeCell ref="E62:F62"/>
    <mergeCell ref="E63:F63"/>
    <mergeCell ref="E64:F64"/>
    <mergeCell ref="E65:F65"/>
    <mergeCell ref="E66:F66"/>
    <mergeCell ref="E55:F55"/>
    <mergeCell ref="E56:F56"/>
    <mergeCell ref="E57:F57"/>
    <mergeCell ref="E39:F39"/>
    <mergeCell ref="E40:F40"/>
    <mergeCell ref="E41:F41"/>
    <mergeCell ref="E33:F33"/>
    <mergeCell ref="E34:F34"/>
    <mergeCell ref="H36:I36"/>
    <mergeCell ref="E77:F77"/>
    <mergeCell ref="E42:F42"/>
    <mergeCell ref="E43:F43"/>
    <mergeCell ref="E44:F44"/>
    <mergeCell ref="E67:F67"/>
    <mergeCell ref="E73:F73"/>
    <mergeCell ref="E74:F74"/>
    <mergeCell ref="E72:F72"/>
    <mergeCell ref="E71:F71"/>
    <mergeCell ref="E93:F93"/>
    <mergeCell ref="E92:F92"/>
    <mergeCell ref="E81:F81"/>
    <mergeCell ref="E82:F82"/>
    <mergeCell ref="E83:F83"/>
    <mergeCell ref="E84:F84"/>
    <mergeCell ref="E85:F85"/>
    <mergeCell ref="E75:F75"/>
    <mergeCell ref="E90:F90"/>
    <mergeCell ref="E91:F91"/>
    <mergeCell ref="H46:I46"/>
    <mergeCell ref="E49:F49"/>
    <mergeCell ref="E50:F50"/>
    <mergeCell ref="E51:F51"/>
    <mergeCell ref="H53:I53"/>
    <mergeCell ref="E58:F58"/>
    <mergeCell ref="H60:I60"/>
    <mergeCell ref="E76:F76"/>
    <mergeCell ref="E89:F89"/>
    <mergeCell ref="H69:I69"/>
    <mergeCell ref="H79:I79"/>
    <mergeCell ref="A11:J11"/>
    <mergeCell ref="E15:F15"/>
    <mergeCell ref="E16:F16"/>
    <mergeCell ref="E17:F17"/>
    <mergeCell ref="H22:I22"/>
    <mergeCell ref="E25:F25"/>
    <mergeCell ref="E26:F26"/>
    <mergeCell ref="H28:I28"/>
    <mergeCell ref="E32:F32"/>
    <mergeCell ref="E24:F24"/>
    <mergeCell ref="E18:F18"/>
    <mergeCell ref="E12:F12"/>
    <mergeCell ref="E13:F13"/>
    <mergeCell ref="E14:F14"/>
    <mergeCell ref="E182:F182"/>
    <mergeCell ref="E171:F171"/>
    <mergeCell ref="E303:F303"/>
    <mergeCell ref="E297:F297"/>
    <mergeCell ref="E273:F273"/>
    <mergeCell ref="E274:F274"/>
    <mergeCell ref="E275:F275"/>
    <mergeCell ref="E262:F262"/>
    <mergeCell ref="E298:F298"/>
    <mergeCell ref="E302:F302"/>
    <mergeCell ref="E202:F202"/>
    <mergeCell ref="E204:F204"/>
    <mergeCell ref="E205:F205"/>
    <mergeCell ref="E206:F206"/>
    <mergeCell ref="E216:F216"/>
    <mergeCell ref="E217:F217"/>
    <mergeCell ref="E234:F234"/>
    <mergeCell ref="E225:F225"/>
    <mergeCell ref="E254:F254"/>
    <mergeCell ref="E255:F255"/>
    <mergeCell ref="E286:F286"/>
    <mergeCell ref="E239:F239"/>
    <mergeCell ref="E240:F240"/>
    <mergeCell ref="E276:F276"/>
    <mergeCell ref="E137:F137"/>
    <mergeCell ref="E138:F138"/>
    <mergeCell ref="H131:I131"/>
    <mergeCell ref="H97:I97"/>
    <mergeCell ref="E99:F99"/>
    <mergeCell ref="E100:F100"/>
    <mergeCell ref="E101:F101"/>
    <mergeCell ref="E108:F108"/>
    <mergeCell ref="H110:I110"/>
    <mergeCell ref="H119:I119"/>
    <mergeCell ref="E112:F112"/>
    <mergeCell ref="E113:F113"/>
    <mergeCell ref="E107:F107"/>
    <mergeCell ref="E115:F115"/>
    <mergeCell ref="E116:F116"/>
    <mergeCell ref="E117:F117"/>
    <mergeCell ref="E121:F121"/>
    <mergeCell ref="E136:F136"/>
    <mergeCell ref="E127:F127"/>
    <mergeCell ref="E128:F128"/>
    <mergeCell ref="E123:F123"/>
    <mergeCell ref="E124:F124"/>
    <mergeCell ref="E122:F122"/>
    <mergeCell ref="E129:F129"/>
    <mergeCell ref="E94:F94"/>
    <mergeCell ref="E95:F95"/>
    <mergeCell ref="E114:F114"/>
    <mergeCell ref="E102:F102"/>
    <mergeCell ref="E103:F103"/>
    <mergeCell ref="E104:F104"/>
    <mergeCell ref="E105:F105"/>
    <mergeCell ref="E106:F106"/>
    <mergeCell ref="E135:F135"/>
    <mergeCell ref="E133:F133"/>
    <mergeCell ref="E134:F134"/>
    <mergeCell ref="E125:F125"/>
    <mergeCell ref="E126:F126"/>
    <mergeCell ref="H140:I140"/>
    <mergeCell ref="E144:F144"/>
    <mergeCell ref="E145:F145"/>
    <mergeCell ref="E146:F146"/>
    <mergeCell ref="H148:I148"/>
    <mergeCell ref="E152:F152"/>
    <mergeCell ref="E143:F143"/>
    <mergeCell ref="E150:F150"/>
    <mergeCell ref="H177:I177"/>
    <mergeCell ref="H155:I155"/>
    <mergeCell ref="H163:I163"/>
    <mergeCell ref="E166:F166"/>
    <mergeCell ref="E167:F167"/>
    <mergeCell ref="E168:F168"/>
    <mergeCell ref="E159:F159"/>
    <mergeCell ref="E160:F160"/>
    <mergeCell ref="E161:F161"/>
    <mergeCell ref="E157:F157"/>
    <mergeCell ref="E158:F158"/>
    <mergeCell ref="E151:F151"/>
    <mergeCell ref="E142:F142"/>
    <mergeCell ref="E153:F153"/>
    <mergeCell ref="H187:I187"/>
    <mergeCell ref="E173:F173"/>
    <mergeCell ref="E174:F174"/>
    <mergeCell ref="E175:F175"/>
    <mergeCell ref="E165:F165"/>
    <mergeCell ref="E169:F169"/>
    <mergeCell ref="E170:F170"/>
    <mergeCell ref="E172:F172"/>
    <mergeCell ref="E201:F201"/>
    <mergeCell ref="E195:F195"/>
    <mergeCell ref="E189:F189"/>
    <mergeCell ref="E190:F190"/>
    <mergeCell ref="E191:F191"/>
    <mergeCell ref="E192:F192"/>
    <mergeCell ref="E193:F193"/>
    <mergeCell ref="E194:F194"/>
    <mergeCell ref="E196:F196"/>
    <mergeCell ref="E197:F197"/>
    <mergeCell ref="E183:F183"/>
    <mergeCell ref="E184:F184"/>
    <mergeCell ref="E185:F185"/>
    <mergeCell ref="E179:F179"/>
    <mergeCell ref="E180:F180"/>
    <mergeCell ref="E181:F181"/>
    <mergeCell ref="E218:F218"/>
    <mergeCell ref="E219:F219"/>
    <mergeCell ref="E283:F283"/>
    <mergeCell ref="E284:F284"/>
    <mergeCell ref="E285:F285"/>
    <mergeCell ref="E256:F256"/>
    <mergeCell ref="E257:F257"/>
    <mergeCell ref="H232:I232"/>
    <mergeCell ref="H242:I242"/>
    <mergeCell ref="E244:F244"/>
    <mergeCell ref="H222:I222"/>
    <mergeCell ref="E228:F228"/>
    <mergeCell ref="E238:F238"/>
    <mergeCell ref="E264:F264"/>
    <mergeCell ref="E265:F265"/>
    <mergeCell ref="E245:F245"/>
  </mergeCells>
  <pageMargins left="0.7" right="0.7" top="0.75" bottom="0.75" header="0.3" footer="0.3"/>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DD42D-CAD9-4269-86DD-FC310C80292F}">
  <dimension ref="A1:I23"/>
  <sheetViews>
    <sheetView showGridLines="0" workbookViewId="0">
      <selection activeCell="B14" sqref="B14"/>
    </sheetView>
  </sheetViews>
  <sheetFormatPr defaultRowHeight="15" x14ac:dyDescent="0.2"/>
  <cols>
    <col min="1" max="1" width="20" style="272" bestFit="1" customWidth="1"/>
    <col min="2" max="2" width="60" style="272" bestFit="1" customWidth="1"/>
    <col min="3" max="3" width="20" style="272" bestFit="1" customWidth="1"/>
    <col min="4" max="4" width="20.5" style="272" customWidth="1"/>
    <col min="5" max="5" width="22.375" style="272" customWidth="1"/>
    <col min="6" max="6" width="26.125" style="272" customWidth="1"/>
    <col min="7" max="7" width="21.375" style="272" customWidth="1"/>
    <col min="8" max="28" width="12" bestFit="1" customWidth="1"/>
  </cols>
  <sheetData>
    <row r="1" spans="1:9" s="246" customFormat="1" ht="15.75" x14ac:dyDescent="0.25">
      <c r="A1" s="244"/>
      <c r="B1" s="244"/>
      <c r="C1" s="245"/>
      <c r="D1" s="245"/>
      <c r="E1" s="94"/>
      <c r="F1" s="92"/>
      <c r="G1" s="92"/>
    </row>
    <row r="2" spans="1:9" s="246" customFormat="1" ht="15.75" x14ac:dyDescent="0.25">
      <c r="A2" s="244"/>
      <c r="B2" s="244"/>
      <c r="C2" s="245"/>
      <c r="D2" s="245"/>
      <c r="E2" s="94"/>
      <c r="F2" s="244"/>
      <c r="G2" s="244"/>
    </row>
    <row r="3" spans="1:9" s="246" customFormat="1" ht="15.75" x14ac:dyDescent="0.25">
      <c r="A3" s="244"/>
      <c r="B3" s="244"/>
      <c r="C3" s="245"/>
      <c r="D3" s="245"/>
      <c r="E3" s="94"/>
      <c r="F3" s="244"/>
      <c r="G3" s="244"/>
    </row>
    <row r="4" spans="1:9" s="246" customFormat="1" ht="47.25" x14ac:dyDescent="0.25">
      <c r="A4" s="244"/>
      <c r="B4" s="244"/>
      <c r="C4" s="245"/>
      <c r="D4" s="247" t="s">
        <v>157</v>
      </c>
      <c r="E4" s="247"/>
      <c r="F4" s="244" t="s">
        <v>639</v>
      </c>
      <c r="G4" s="244"/>
    </row>
    <row r="5" spans="1:9" ht="15.75" x14ac:dyDescent="0.25">
      <c r="A5" s="28"/>
      <c r="B5" s="248" t="s">
        <v>368</v>
      </c>
      <c r="C5" s="10"/>
      <c r="D5" s="249"/>
      <c r="E5" s="250"/>
      <c r="F5" s="13"/>
      <c r="G5" s="14"/>
      <c r="H5" s="15"/>
      <c r="I5" s="15"/>
    </row>
    <row r="6" spans="1:9" ht="15.75" x14ac:dyDescent="0.25">
      <c r="A6" s="28"/>
      <c r="B6" s="251" t="s">
        <v>369</v>
      </c>
      <c r="C6" s="251"/>
      <c r="D6" s="251"/>
      <c r="E6" s="252"/>
      <c r="F6" s="253"/>
      <c r="G6" s="18"/>
      <c r="H6" s="18"/>
      <c r="I6" s="18"/>
    </row>
    <row r="7" spans="1:9" s="246" customFormat="1" ht="19.5" x14ac:dyDescent="0.4">
      <c r="A7" s="244"/>
      <c r="B7" s="254" t="s">
        <v>49</v>
      </c>
      <c r="C7" s="93"/>
      <c r="D7" s="254"/>
      <c r="E7" s="255" t="s">
        <v>506</v>
      </c>
      <c r="F7" s="92"/>
      <c r="G7" s="92"/>
    </row>
    <row r="8" spans="1:9" s="246" customFormat="1" ht="15.75" x14ac:dyDescent="0.25">
      <c r="A8" s="244"/>
      <c r="B8" s="256" t="s">
        <v>155</v>
      </c>
      <c r="C8" s="54"/>
      <c r="D8" s="244"/>
      <c r="E8" s="244"/>
      <c r="F8" s="244"/>
      <c r="G8" s="92"/>
    </row>
    <row r="9" spans="1:9" s="246" customFormat="1" ht="15.75" x14ac:dyDescent="0.25">
      <c r="A9" s="244"/>
      <c r="B9" s="256" t="s">
        <v>156</v>
      </c>
      <c r="C9" s="244"/>
      <c r="D9" s="257"/>
      <c r="E9" s="244"/>
      <c r="F9" s="244"/>
      <c r="G9" s="244"/>
    </row>
    <row r="10" spans="1:9" x14ac:dyDescent="0.25">
      <c r="A10" s="258" t="s">
        <v>640</v>
      </c>
      <c r="B10" s="258"/>
      <c r="C10" s="258"/>
      <c r="D10" s="258"/>
      <c r="E10" s="258"/>
      <c r="F10" s="258"/>
      <c r="G10" s="258"/>
    </row>
    <row r="11" spans="1:9" x14ac:dyDescent="0.2">
      <c r="A11" s="259" t="s">
        <v>0</v>
      </c>
      <c r="B11" s="259" t="s">
        <v>3</v>
      </c>
      <c r="C11" s="260" t="s">
        <v>641</v>
      </c>
      <c r="D11" s="260" t="s">
        <v>642</v>
      </c>
      <c r="E11" s="260" t="s">
        <v>643</v>
      </c>
      <c r="F11" s="260" t="s">
        <v>644</v>
      </c>
      <c r="G11" s="260" t="s">
        <v>645</v>
      </c>
    </row>
    <row r="12" spans="1:9" ht="26.25" thickBot="1" x14ac:dyDescent="0.25">
      <c r="A12" s="261" t="s">
        <v>646</v>
      </c>
      <c r="B12" s="261" t="s">
        <v>647</v>
      </c>
      <c r="C12" s="262" t="s">
        <v>648</v>
      </c>
      <c r="D12" s="263" t="s">
        <v>648</v>
      </c>
      <c r="E12" s="264" t="s">
        <v>287</v>
      </c>
      <c r="F12" s="264" t="s">
        <v>287</v>
      </c>
      <c r="G12" s="264" t="s">
        <v>287</v>
      </c>
    </row>
    <row r="13" spans="1:9" ht="27" thickTop="1" thickBot="1" x14ac:dyDescent="0.25">
      <c r="A13" s="261" t="s">
        <v>15</v>
      </c>
      <c r="B13" s="261" t="s">
        <v>303</v>
      </c>
      <c r="C13" s="262" t="s">
        <v>649</v>
      </c>
      <c r="D13" s="263" t="s">
        <v>650</v>
      </c>
      <c r="E13" s="263" t="s">
        <v>650</v>
      </c>
      <c r="F13" s="264" t="s">
        <v>287</v>
      </c>
      <c r="G13" s="264" t="s">
        <v>287</v>
      </c>
    </row>
    <row r="14" spans="1:9" ht="27" thickTop="1" thickBot="1" x14ac:dyDescent="0.25">
      <c r="A14" s="261" t="s">
        <v>20</v>
      </c>
      <c r="B14" s="261" t="s">
        <v>305</v>
      </c>
      <c r="C14" s="262" t="s">
        <v>651</v>
      </c>
      <c r="D14" s="263" t="s">
        <v>652</v>
      </c>
      <c r="E14" s="263" t="s">
        <v>653</v>
      </c>
      <c r="F14" s="263" t="s">
        <v>653</v>
      </c>
      <c r="G14" s="263" t="s">
        <v>652</v>
      </c>
    </row>
    <row r="15" spans="1:9" ht="27" thickTop="1" thickBot="1" x14ac:dyDescent="0.25">
      <c r="A15" s="261" t="s">
        <v>24</v>
      </c>
      <c r="B15" s="261" t="s">
        <v>41</v>
      </c>
      <c r="C15" s="262" t="s">
        <v>654</v>
      </c>
      <c r="D15" s="263" t="s">
        <v>655</v>
      </c>
      <c r="E15" s="263" t="s">
        <v>656</v>
      </c>
      <c r="F15" s="264" t="s">
        <v>287</v>
      </c>
      <c r="G15" s="264" t="s">
        <v>287</v>
      </c>
    </row>
    <row r="16" spans="1:9" ht="27" thickTop="1" thickBot="1" x14ac:dyDescent="0.25">
      <c r="A16" s="261" t="s">
        <v>26</v>
      </c>
      <c r="B16" s="261" t="s">
        <v>38</v>
      </c>
      <c r="C16" s="262" t="s">
        <v>657</v>
      </c>
      <c r="D16" s="263" t="s">
        <v>658</v>
      </c>
      <c r="E16" s="263" t="s">
        <v>659</v>
      </c>
      <c r="F16" s="263" t="s">
        <v>659</v>
      </c>
      <c r="G16" s="263" t="s">
        <v>659</v>
      </c>
    </row>
    <row r="17" spans="1:7" ht="27" thickTop="1" thickBot="1" x14ac:dyDescent="0.25">
      <c r="A17" s="261" t="s">
        <v>29</v>
      </c>
      <c r="B17" s="261" t="s">
        <v>336</v>
      </c>
      <c r="C17" s="262" t="s">
        <v>660</v>
      </c>
      <c r="D17" s="263" t="s">
        <v>661</v>
      </c>
      <c r="E17" s="263" t="s">
        <v>662</v>
      </c>
      <c r="F17" s="263" t="s">
        <v>663</v>
      </c>
      <c r="G17" s="263" t="s">
        <v>664</v>
      </c>
    </row>
    <row r="18" spans="1:7" ht="27" thickTop="1" thickBot="1" x14ac:dyDescent="0.25">
      <c r="A18" s="261" t="s">
        <v>33</v>
      </c>
      <c r="B18" s="261" t="s">
        <v>353</v>
      </c>
      <c r="C18" s="262" t="s">
        <v>665</v>
      </c>
      <c r="D18" s="265" t="s">
        <v>287</v>
      </c>
      <c r="E18" s="264" t="s">
        <v>287</v>
      </c>
      <c r="F18" s="263" t="s">
        <v>666</v>
      </c>
      <c r="G18" s="263" t="s">
        <v>666</v>
      </c>
    </row>
    <row r="19" spans="1:7" ht="26.25" thickTop="1" x14ac:dyDescent="0.2">
      <c r="A19" s="261" t="s">
        <v>35</v>
      </c>
      <c r="B19" s="261" t="s">
        <v>360</v>
      </c>
      <c r="C19" s="262" t="s">
        <v>667</v>
      </c>
      <c r="D19" s="266" t="s">
        <v>287</v>
      </c>
      <c r="E19" s="267" t="s">
        <v>287</v>
      </c>
      <c r="F19" s="267" t="s">
        <v>287</v>
      </c>
      <c r="G19" s="268" t="s">
        <v>667</v>
      </c>
    </row>
    <row r="20" spans="1:7" ht="14.25" x14ac:dyDescent="0.2">
      <c r="A20" s="269" t="s">
        <v>668</v>
      </c>
      <c r="B20" s="269"/>
      <c r="C20" s="270"/>
      <c r="D20" s="271">
        <v>0.2253</v>
      </c>
      <c r="E20" s="271">
        <v>0.3538</v>
      </c>
      <c r="F20" s="271">
        <v>0.2281</v>
      </c>
      <c r="G20" s="271">
        <v>0.1928</v>
      </c>
    </row>
    <row r="21" spans="1:7" ht="14.25" x14ac:dyDescent="0.2">
      <c r="A21" s="269" t="s">
        <v>669</v>
      </c>
      <c r="B21" s="269"/>
      <c r="C21" s="270"/>
      <c r="D21" s="158">
        <v>63952.46</v>
      </c>
      <c r="E21" s="158">
        <v>100415.39</v>
      </c>
      <c r="F21" s="158">
        <v>64724.39</v>
      </c>
      <c r="G21" s="158">
        <v>54715.02</v>
      </c>
    </row>
    <row r="22" spans="1:7" ht="14.25" x14ac:dyDescent="0.2">
      <c r="A22" s="269" t="s">
        <v>670</v>
      </c>
      <c r="B22" s="269"/>
      <c r="C22" s="270"/>
      <c r="D22" s="271">
        <v>0.2253</v>
      </c>
      <c r="E22" s="271">
        <v>0.57920000000000005</v>
      </c>
      <c r="F22" s="271">
        <v>0.80720000000000003</v>
      </c>
      <c r="G22" s="271">
        <v>1</v>
      </c>
    </row>
    <row r="23" spans="1:7" ht="14.25" x14ac:dyDescent="0.2">
      <c r="A23" s="269" t="s">
        <v>671</v>
      </c>
      <c r="B23" s="269"/>
      <c r="C23" s="270"/>
      <c r="D23" s="158">
        <v>63952.46</v>
      </c>
      <c r="E23" s="158">
        <v>164367.84</v>
      </c>
      <c r="F23" s="158">
        <v>229092.23</v>
      </c>
      <c r="G23" s="158">
        <v>283807.25</v>
      </c>
    </row>
  </sheetData>
  <mergeCells count="6">
    <mergeCell ref="B6:D6"/>
    <mergeCell ref="A10:G10"/>
    <mergeCell ref="A20:B20"/>
    <mergeCell ref="A21:B21"/>
    <mergeCell ref="A22:B22"/>
    <mergeCell ref="A23:B23"/>
  </mergeCells>
  <pageMargins left="0.511811024" right="0.511811024" top="0.78740157499999996" bottom="0.78740157499999996" header="0.31496062000000002" footer="0.3149606200000000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0"/>
  <sheetViews>
    <sheetView workbookViewId="0">
      <selection activeCell="C18" sqref="C18"/>
    </sheetView>
  </sheetViews>
  <sheetFormatPr defaultRowHeight="14.25" x14ac:dyDescent="0.2"/>
  <cols>
    <col min="2" max="2" width="61" bestFit="1" customWidth="1"/>
    <col min="3" max="3" width="17.25" customWidth="1"/>
    <col min="4" max="4" width="16.75" customWidth="1"/>
    <col min="251" max="251" width="61" bestFit="1" customWidth="1"/>
    <col min="252" max="252" width="14.25" bestFit="1" customWidth="1"/>
    <col min="258" max="258" width="61" bestFit="1" customWidth="1"/>
    <col min="259" max="259" width="17.25" customWidth="1"/>
    <col min="260" max="260" width="16.75" customWidth="1"/>
    <col min="507" max="507" width="61" bestFit="1" customWidth="1"/>
    <col min="508" max="508" width="14.25" bestFit="1" customWidth="1"/>
    <col min="514" max="514" width="61" bestFit="1" customWidth="1"/>
    <col min="515" max="515" width="17.25" customWidth="1"/>
    <col min="516" max="516" width="16.75" customWidth="1"/>
    <col min="763" max="763" width="61" bestFit="1" customWidth="1"/>
    <col min="764" max="764" width="14.25" bestFit="1" customWidth="1"/>
    <col min="770" max="770" width="61" bestFit="1" customWidth="1"/>
    <col min="771" max="771" width="17.25" customWidth="1"/>
    <col min="772" max="772" width="16.75" customWidth="1"/>
    <col min="1019" max="1019" width="61" bestFit="1" customWidth="1"/>
    <col min="1020" max="1020" width="14.25" bestFit="1" customWidth="1"/>
    <col min="1026" max="1026" width="61" bestFit="1" customWidth="1"/>
    <col min="1027" max="1027" width="17.25" customWidth="1"/>
    <col min="1028" max="1028" width="16.75" customWidth="1"/>
    <col min="1275" max="1275" width="61" bestFit="1" customWidth="1"/>
    <col min="1276" max="1276" width="14.25" bestFit="1" customWidth="1"/>
    <col min="1282" max="1282" width="61" bestFit="1" customWidth="1"/>
    <col min="1283" max="1283" width="17.25" customWidth="1"/>
    <col min="1284" max="1284" width="16.75" customWidth="1"/>
    <col min="1531" max="1531" width="61" bestFit="1" customWidth="1"/>
    <col min="1532" max="1532" width="14.25" bestFit="1" customWidth="1"/>
    <col min="1538" max="1538" width="61" bestFit="1" customWidth="1"/>
    <col min="1539" max="1539" width="17.25" customWidth="1"/>
    <col min="1540" max="1540" width="16.75" customWidth="1"/>
    <col min="1787" max="1787" width="61" bestFit="1" customWidth="1"/>
    <col min="1788" max="1788" width="14.25" bestFit="1" customWidth="1"/>
    <col min="1794" max="1794" width="61" bestFit="1" customWidth="1"/>
    <col min="1795" max="1795" width="17.25" customWidth="1"/>
    <col min="1796" max="1796" width="16.75" customWidth="1"/>
    <col min="2043" max="2043" width="61" bestFit="1" customWidth="1"/>
    <col min="2044" max="2044" width="14.25" bestFit="1" customWidth="1"/>
    <col min="2050" max="2050" width="61" bestFit="1" customWidth="1"/>
    <col min="2051" max="2051" width="17.25" customWidth="1"/>
    <col min="2052" max="2052" width="16.75" customWidth="1"/>
    <col min="2299" max="2299" width="61" bestFit="1" customWidth="1"/>
    <col min="2300" max="2300" width="14.25" bestFit="1" customWidth="1"/>
    <col min="2306" max="2306" width="61" bestFit="1" customWidth="1"/>
    <col min="2307" max="2307" width="17.25" customWidth="1"/>
    <col min="2308" max="2308" width="16.75" customWidth="1"/>
    <col min="2555" max="2555" width="61" bestFit="1" customWidth="1"/>
    <col min="2556" max="2556" width="14.25" bestFit="1" customWidth="1"/>
    <col min="2562" max="2562" width="61" bestFit="1" customWidth="1"/>
    <col min="2563" max="2563" width="17.25" customWidth="1"/>
    <col min="2564" max="2564" width="16.75" customWidth="1"/>
    <col min="2811" max="2811" width="61" bestFit="1" customWidth="1"/>
    <col min="2812" max="2812" width="14.25" bestFit="1" customWidth="1"/>
    <col min="2818" max="2818" width="61" bestFit="1" customWidth="1"/>
    <col min="2819" max="2819" width="17.25" customWidth="1"/>
    <col min="2820" max="2820" width="16.75" customWidth="1"/>
    <col min="3067" max="3067" width="61" bestFit="1" customWidth="1"/>
    <col min="3068" max="3068" width="14.25" bestFit="1" customWidth="1"/>
    <col min="3074" max="3074" width="61" bestFit="1" customWidth="1"/>
    <col min="3075" max="3075" width="17.25" customWidth="1"/>
    <col min="3076" max="3076" width="16.75" customWidth="1"/>
    <col min="3323" max="3323" width="61" bestFit="1" customWidth="1"/>
    <col min="3324" max="3324" width="14.25" bestFit="1" customWidth="1"/>
    <col min="3330" max="3330" width="61" bestFit="1" customWidth="1"/>
    <col min="3331" max="3331" width="17.25" customWidth="1"/>
    <col min="3332" max="3332" width="16.75" customWidth="1"/>
    <col min="3579" max="3579" width="61" bestFit="1" customWidth="1"/>
    <col min="3580" max="3580" width="14.25" bestFit="1" customWidth="1"/>
    <col min="3586" max="3586" width="61" bestFit="1" customWidth="1"/>
    <col min="3587" max="3587" width="17.25" customWidth="1"/>
    <col min="3588" max="3588" width="16.75" customWidth="1"/>
    <col min="3835" max="3835" width="61" bestFit="1" customWidth="1"/>
    <col min="3836" max="3836" width="14.25" bestFit="1" customWidth="1"/>
    <col min="3842" max="3842" width="61" bestFit="1" customWidth="1"/>
    <col min="3843" max="3843" width="17.25" customWidth="1"/>
    <col min="3844" max="3844" width="16.75" customWidth="1"/>
    <col min="4091" max="4091" width="61" bestFit="1" customWidth="1"/>
    <col min="4092" max="4092" width="14.25" bestFit="1" customWidth="1"/>
    <col min="4098" max="4098" width="61" bestFit="1" customWidth="1"/>
    <col min="4099" max="4099" width="17.25" customWidth="1"/>
    <col min="4100" max="4100" width="16.75" customWidth="1"/>
    <col min="4347" max="4347" width="61" bestFit="1" customWidth="1"/>
    <col min="4348" max="4348" width="14.25" bestFit="1" customWidth="1"/>
    <col min="4354" max="4354" width="61" bestFit="1" customWidth="1"/>
    <col min="4355" max="4355" width="17.25" customWidth="1"/>
    <col min="4356" max="4356" width="16.75" customWidth="1"/>
    <col min="4603" max="4603" width="61" bestFit="1" customWidth="1"/>
    <col min="4604" max="4604" width="14.25" bestFit="1" customWidth="1"/>
    <col min="4610" max="4610" width="61" bestFit="1" customWidth="1"/>
    <col min="4611" max="4611" width="17.25" customWidth="1"/>
    <col min="4612" max="4612" width="16.75" customWidth="1"/>
    <col min="4859" max="4859" width="61" bestFit="1" customWidth="1"/>
    <col min="4860" max="4860" width="14.25" bestFit="1" customWidth="1"/>
    <col min="4866" max="4866" width="61" bestFit="1" customWidth="1"/>
    <col min="4867" max="4867" width="17.25" customWidth="1"/>
    <col min="4868" max="4868" width="16.75" customWidth="1"/>
    <col min="5115" max="5115" width="61" bestFit="1" customWidth="1"/>
    <col min="5116" max="5116" width="14.25" bestFit="1" customWidth="1"/>
    <col min="5122" max="5122" width="61" bestFit="1" customWidth="1"/>
    <col min="5123" max="5123" width="17.25" customWidth="1"/>
    <col min="5124" max="5124" width="16.75" customWidth="1"/>
    <col min="5371" max="5371" width="61" bestFit="1" customWidth="1"/>
    <col min="5372" max="5372" width="14.25" bestFit="1" customWidth="1"/>
    <col min="5378" max="5378" width="61" bestFit="1" customWidth="1"/>
    <col min="5379" max="5379" width="17.25" customWidth="1"/>
    <col min="5380" max="5380" width="16.75" customWidth="1"/>
    <col min="5627" max="5627" width="61" bestFit="1" customWidth="1"/>
    <col min="5628" max="5628" width="14.25" bestFit="1" customWidth="1"/>
    <col min="5634" max="5634" width="61" bestFit="1" customWidth="1"/>
    <col min="5635" max="5635" width="17.25" customWidth="1"/>
    <col min="5636" max="5636" width="16.75" customWidth="1"/>
    <col min="5883" max="5883" width="61" bestFit="1" customWidth="1"/>
    <col min="5884" max="5884" width="14.25" bestFit="1" customWidth="1"/>
    <col min="5890" max="5890" width="61" bestFit="1" customWidth="1"/>
    <col min="5891" max="5891" width="17.25" customWidth="1"/>
    <col min="5892" max="5892" width="16.75" customWidth="1"/>
    <col min="6139" max="6139" width="61" bestFit="1" customWidth="1"/>
    <col min="6140" max="6140" width="14.25" bestFit="1" customWidth="1"/>
    <col min="6146" max="6146" width="61" bestFit="1" customWidth="1"/>
    <col min="6147" max="6147" width="17.25" customWidth="1"/>
    <col min="6148" max="6148" width="16.75" customWidth="1"/>
    <col min="6395" max="6395" width="61" bestFit="1" customWidth="1"/>
    <col min="6396" max="6396" width="14.25" bestFit="1" customWidth="1"/>
    <col min="6402" max="6402" width="61" bestFit="1" customWidth="1"/>
    <col min="6403" max="6403" width="17.25" customWidth="1"/>
    <col min="6404" max="6404" width="16.75" customWidth="1"/>
    <col min="6651" max="6651" width="61" bestFit="1" customWidth="1"/>
    <col min="6652" max="6652" width="14.25" bestFit="1" customWidth="1"/>
    <col min="6658" max="6658" width="61" bestFit="1" customWidth="1"/>
    <col min="6659" max="6659" width="17.25" customWidth="1"/>
    <col min="6660" max="6660" width="16.75" customWidth="1"/>
    <col min="6907" max="6907" width="61" bestFit="1" customWidth="1"/>
    <col min="6908" max="6908" width="14.25" bestFit="1" customWidth="1"/>
    <col min="6914" max="6914" width="61" bestFit="1" customWidth="1"/>
    <col min="6915" max="6915" width="17.25" customWidth="1"/>
    <col min="6916" max="6916" width="16.75" customWidth="1"/>
    <col min="7163" max="7163" width="61" bestFit="1" customWidth="1"/>
    <col min="7164" max="7164" width="14.25" bestFit="1" customWidth="1"/>
    <col min="7170" max="7170" width="61" bestFit="1" customWidth="1"/>
    <col min="7171" max="7171" width="17.25" customWidth="1"/>
    <col min="7172" max="7172" width="16.75" customWidth="1"/>
    <col min="7419" max="7419" width="61" bestFit="1" customWidth="1"/>
    <col min="7420" max="7420" width="14.25" bestFit="1" customWidth="1"/>
    <col min="7426" max="7426" width="61" bestFit="1" customWidth="1"/>
    <col min="7427" max="7427" width="17.25" customWidth="1"/>
    <col min="7428" max="7428" width="16.75" customWidth="1"/>
    <col min="7675" max="7675" width="61" bestFit="1" customWidth="1"/>
    <col min="7676" max="7676" width="14.25" bestFit="1" customWidth="1"/>
    <col min="7682" max="7682" width="61" bestFit="1" customWidth="1"/>
    <col min="7683" max="7683" width="17.25" customWidth="1"/>
    <col min="7684" max="7684" width="16.75" customWidth="1"/>
    <col min="7931" max="7931" width="61" bestFit="1" customWidth="1"/>
    <col min="7932" max="7932" width="14.25" bestFit="1" customWidth="1"/>
    <col min="7938" max="7938" width="61" bestFit="1" customWidth="1"/>
    <col min="7939" max="7939" width="17.25" customWidth="1"/>
    <col min="7940" max="7940" width="16.75" customWidth="1"/>
    <col min="8187" max="8187" width="61" bestFit="1" customWidth="1"/>
    <col min="8188" max="8188" width="14.25" bestFit="1" customWidth="1"/>
    <col min="8194" max="8194" width="61" bestFit="1" customWidth="1"/>
    <col min="8195" max="8195" width="17.25" customWidth="1"/>
    <col min="8196" max="8196" width="16.75" customWidth="1"/>
    <col min="8443" max="8443" width="61" bestFit="1" customWidth="1"/>
    <col min="8444" max="8444" width="14.25" bestFit="1" customWidth="1"/>
    <col min="8450" max="8450" width="61" bestFit="1" customWidth="1"/>
    <col min="8451" max="8451" width="17.25" customWidth="1"/>
    <col min="8452" max="8452" width="16.75" customWidth="1"/>
    <col min="8699" max="8699" width="61" bestFit="1" customWidth="1"/>
    <col min="8700" max="8700" width="14.25" bestFit="1" customWidth="1"/>
    <col min="8706" max="8706" width="61" bestFit="1" customWidth="1"/>
    <col min="8707" max="8707" width="17.25" customWidth="1"/>
    <col min="8708" max="8708" width="16.75" customWidth="1"/>
    <col min="8955" max="8955" width="61" bestFit="1" customWidth="1"/>
    <col min="8956" max="8956" width="14.25" bestFit="1" customWidth="1"/>
    <col min="8962" max="8962" width="61" bestFit="1" customWidth="1"/>
    <col min="8963" max="8963" width="17.25" customWidth="1"/>
    <col min="8964" max="8964" width="16.75" customWidth="1"/>
    <col min="9211" max="9211" width="61" bestFit="1" customWidth="1"/>
    <col min="9212" max="9212" width="14.25" bestFit="1" customWidth="1"/>
    <col min="9218" max="9218" width="61" bestFit="1" customWidth="1"/>
    <col min="9219" max="9219" width="17.25" customWidth="1"/>
    <col min="9220" max="9220" width="16.75" customWidth="1"/>
    <col min="9467" max="9467" width="61" bestFit="1" customWidth="1"/>
    <col min="9468" max="9468" width="14.25" bestFit="1" customWidth="1"/>
    <col min="9474" max="9474" width="61" bestFit="1" customWidth="1"/>
    <col min="9475" max="9475" width="17.25" customWidth="1"/>
    <col min="9476" max="9476" width="16.75" customWidth="1"/>
    <col min="9723" max="9723" width="61" bestFit="1" customWidth="1"/>
    <col min="9724" max="9724" width="14.25" bestFit="1" customWidth="1"/>
    <col min="9730" max="9730" width="61" bestFit="1" customWidth="1"/>
    <col min="9731" max="9731" width="17.25" customWidth="1"/>
    <col min="9732" max="9732" width="16.75" customWidth="1"/>
    <col min="9979" max="9979" width="61" bestFit="1" customWidth="1"/>
    <col min="9980" max="9980" width="14.25" bestFit="1" customWidth="1"/>
    <col min="9986" max="9986" width="61" bestFit="1" customWidth="1"/>
    <col min="9987" max="9987" width="17.25" customWidth="1"/>
    <col min="9988" max="9988" width="16.75" customWidth="1"/>
    <col min="10235" max="10235" width="61" bestFit="1" customWidth="1"/>
    <col min="10236" max="10236" width="14.25" bestFit="1" customWidth="1"/>
    <col min="10242" max="10242" width="61" bestFit="1" customWidth="1"/>
    <col min="10243" max="10243" width="17.25" customWidth="1"/>
    <col min="10244" max="10244" width="16.75" customWidth="1"/>
    <col min="10491" max="10491" width="61" bestFit="1" customWidth="1"/>
    <col min="10492" max="10492" width="14.25" bestFit="1" customWidth="1"/>
    <col min="10498" max="10498" width="61" bestFit="1" customWidth="1"/>
    <col min="10499" max="10499" width="17.25" customWidth="1"/>
    <col min="10500" max="10500" width="16.75" customWidth="1"/>
    <col min="10747" max="10747" width="61" bestFit="1" customWidth="1"/>
    <col min="10748" max="10748" width="14.25" bestFit="1" customWidth="1"/>
    <col min="10754" max="10754" width="61" bestFit="1" customWidth="1"/>
    <col min="10755" max="10755" width="17.25" customWidth="1"/>
    <col min="10756" max="10756" width="16.75" customWidth="1"/>
    <col min="11003" max="11003" width="61" bestFit="1" customWidth="1"/>
    <col min="11004" max="11004" width="14.25" bestFit="1" customWidth="1"/>
    <col min="11010" max="11010" width="61" bestFit="1" customWidth="1"/>
    <col min="11011" max="11011" width="17.25" customWidth="1"/>
    <col min="11012" max="11012" width="16.75" customWidth="1"/>
    <col min="11259" max="11259" width="61" bestFit="1" customWidth="1"/>
    <col min="11260" max="11260" width="14.25" bestFit="1" customWidth="1"/>
    <col min="11266" max="11266" width="61" bestFit="1" customWidth="1"/>
    <col min="11267" max="11267" width="17.25" customWidth="1"/>
    <col min="11268" max="11268" width="16.75" customWidth="1"/>
    <col min="11515" max="11515" width="61" bestFit="1" customWidth="1"/>
    <col min="11516" max="11516" width="14.25" bestFit="1" customWidth="1"/>
    <col min="11522" max="11522" width="61" bestFit="1" customWidth="1"/>
    <col min="11523" max="11523" width="17.25" customWidth="1"/>
    <col min="11524" max="11524" width="16.75" customWidth="1"/>
    <col min="11771" max="11771" width="61" bestFit="1" customWidth="1"/>
    <col min="11772" max="11772" width="14.25" bestFit="1" customWidth="1"/>
    <col min="11778" max="11778" width="61" bestFit="1" customWidth="1"/>
    <col min="11779" max="11779" width="17.25" customWidth="1"/>
    <col min="11780" max="11780" width="16.75" customWidth="1"/>
    <col min="12027" max="12027" width="61" bestFit="1" customWidth="1"/>
    <col min="12028" max="12028" width="14.25" bestFit="1" customWidth="1"/>
    <col min="12034" max="12034" width="61" bestFit="1" customWidth="1"/>
    <col min="12035" max="12035" width="17.25" customWidth="1"/>
    <col min="12036" max="12036" width="16.75" customWidth="1"/>
    <col min="12283" max="12283" width="61" bestFit="1" customWidth="1"/>
    <col min="12284" max="12284" width="14.25" bestFit="1" customWidth="1"/>
    <col min="12290" max="12290" width="61" bestFit="1" customWidth="1"/>
    <col min="12291" max="12291" width="17.25" customWidth="1"/>
    <col min="12292" max="12292" width="16.75" customWidth="1"/>
    <col min="12539" max="12539" width="61" bestFit="1" customWidth="1"/>
    <col min="12540" max="12540" width="14.25" bestFit="1" customWidth="1"/>
    <col min="12546" max="12546" width="61" bestFit="1" customWidth="1"/>
    <col min="12547" max="12547" width="17.25" customWidth="1"/>
    <col min="12548" max="12548" width="16.75" customWidth="1"/>
    <col min="12795" max="12795" width="61" bestFit="1" customWidth="1"/>
    <col min="12796" max="12796" width="14.25" bestFit="1" customWidth="1"/>
    <col min="12802" max="12802" width="61" bestFit="1" customWidth="1"/>
    <col min="12803" max="12803" width="17.25" customWidth="1"/>
    <col min="12804" max="12804" width="16.75" customWidth="1"/>
    <col min="13051" max="13051" width="61" bestFit="1" customWidth="1"/>
    <col min="13052" max="13052" width="14.25" bestFit="1" customWidth="1"/>
    <col min="13058" max="13058" width="61" bestFit="1" customWidth="1"/>
    <col min="13059" max="13059" width="17.25" customWidth="1"/>
    <col min="13060" max="13060" width="16.75" customWidth="1"/>
    <col min="13307" max="13307" width="61" bestFit="1" customWidth="1"/>
    <col min="13308" max="13308" width="14.25" bestFit="1" customWidth="1"/>
    <col min="13314" max="13314" width="61" bestFit="1" customWidth="1"/>
    <col min="13315" max="13315" width="17.25" customWidth="1"/>
    <col min="13316" max="13316" width="16.75" customWidth="1"/>
    <col min="13563" max="13563" width="61" bestFit="1" customWidth="1"/>
    <col min="13564" max="13564" width="14.25" bestFit="1" customWidth="1"/>
    <col min="13570" max="13570" width="61" bestFit="1" customWidth="1"/>
    <col min="13571" max="13571" width="17.25" customWidth="1"/>
    <col min="13572" max="13572" width="16.75" customWidth="1"/>
    <col min="13819" max="13819" width="61" bestFit="1" customWidth="1"/>
    <col min="13820" max="13820" width="14.25" bestFit="1" customWidth="1"/>
    <col min="13826" max="13826" width="61" bestFit="1" customWidth="1"/>
    <col min="13827" max="13827" width="17.25" customWidth="1"/>
    <col min="13828" max="13828" width="16.75" customWidth="1"/>
    <col min="14075" max="14075" width="61" bestFit="1" customWidth="1"/>
    <col min="14076" max="14076" width="14.25" bestFit="1" customWidth="1"/>
    <col min="14082" max="14082" width="61" bestFit="1" customWidth="1"/>
    <col min="14083" max="14083" width="17.25" customWidth="1"/>
    <col min="14084" max="14084" width="16.75" customWidth="1"/>
    <col min="14331" max="14331" width="61" bestFit="1" customWidth="1"/>
    <col min="14332" max="14332" width="14.25" bestFit="1" customWidth="1"/>
    <col min="14338" max="14338" width="61" bestFit="1" customWidth="1"/>
    <col min="14339" max="14339" width="17.25" customWidth="1"/>
    <col min="14340" max="14340" width="16.75" customWidth="1"/>
    <col min="14587" max="14587" width="61" bestFit="1" customWidth="1"/>
    <col min="14588" max="14588" width="14.25" bestFit="1" customWidth="1"/>
    <col min="14594" max="14594" width="61" bestFit="1" customWidth="1"/>
    <col min="14595" max="14595" width="17.25" customWidth="1"/>
    <col min="14596" max="14596" width="16.75" customWidth="1"/>
    <col min="14843" max="14843" width="61" bestFit="1" customWidth="1"/>
    <col min="14844" max="14844" width="14.25" bestFit="1" customWidth="1"/>
    <col min="14850" max="14850" width="61" bestFit="1" customWidth="1"/>
    <col min="14851" max="14851" width="17.25" customWidth="1"/>
    <col min="14852" max="14852" width="16.75" customWidth="1"/>
    <col min="15099" max="15099" width="61" bestFit="1" customWidth="1"/>
    <col min="15100" max="15100" width="14.25" bestFit="1" customWidth="1"/>
    <col min="15106" max="15106" width="61" bestFit="1" customWidth="1"/>
    <col min="15107" max="15107" width="17.25" customWidth="1"/>
    <col min="15108" max="15108" width="16.75" customWidth="1"/>
    <col min="15355" max="15355" width="61" bestFit="1" customWidth="1"/>
    <col min="15356" max="15356" width="14.25" bestFit="1" customWidth="1"/>
    <col min="15362" max="15362" width="61" bestFit="1" customWidth="1"/>
    <col min="15363" max="15363" width="17.25" customWidth="1"/>
    <col min="15364" max="15364" width="16.75" customWidth="1"/>
    <col min="15611" max="15611" width="61" bestFit="1" customWidth="1"/>
    <col min="15612" max="15612" width="14.25" bestFit="1" customWidth="1"/>
    <col min="15618" max="15618" width="61" bestFit="1" customWidth="1"/>
    <col min="15619" max="15619" width="17.25" customWidth="1"/>
    <col min="15620" max="15620" width="16.75" customWidth="1"/>
    <col min="15867" max="15867" width="61" bestFit="1" customWidth="1"/>
    <col min="15868" max="15868" width="14.25" bestFit="1" customWidth="1"/>
    <col min="15874" max="15874" width="61" bestFit="1" customWidth="1"/>
    <col min="15875" max="15875" width="17.25" customWidth="1"/>
    <col min="15876" max="15876" width="16.75" customWidth="1"/>
    <col min="16123" max="16123" width="61" bestFit="1" customWidth="1"/>
    <col min="16124" max="16124" width="14.25" bestFit="1" customWidth="1"/>
    <col min="16130" max="16130" width="61" bestFit="1" customWidth="1"/>
    <col min="16131" max="16131" width="17.25" customWidth="1"/>
    <col min="16132" max="16132" width="16.75" customWidth="1"/>
    <col min="16379" max="16379" width="61" bestFit="1" customWidth="1"/>
    <col min="16380" max="16380" width="14.25" bestFit="1" customWidth="1"/>
  </cols>
  <sheetData>
    <row r="1" spans="1:16" x14ac:dyDescent="0.2">
      <c r="A1" s="24"/>
      <c r="B1" s="25"/>
      <c r="C1" s="25"/>
      <c r="D1" s="4"/>
      <c r="E1" s="4"/>
      <c r="F1" s="5"/>
      <c r="G1" s="6"/>
      <c r="H1" s="6"/>
      <c r="I1" s="6"/>
    </row>
    <row r="2" spans="1:16" x14ac:dyDescent="0.2">
      <c r="A2" s="26"/>
      <c r="B2" s="27"/>
      <c r="C2" s="27"/>
      <c r="D2" s="4"/>
      <c r="E2" s="4"/>
      <c r="F2" s="5"/>
      <c r="G2" s="6"/>
      <c r="H2" s="6"/>
      <c r="I2" s="6"/>
    </row>
    <row r="3" spans="1:16" x14ac:dyDescent="0.2">
      <c r="A3" s="26"/>
      <c r="B3" s="27"/>
      <c r="C3" s="27"/>
      <c r="D3" s="4"/>
      <c r="E3" s="4"/>
      <c r="F3" s="5"/>
      <c r="G3" s="6"/>
      <c r="H3" s="6"/>
      <c r="I3" s="6"/>
    </row>
    <row r="4" spans="1:16" x14ac:dyDescent="0.2">
      <c r="A4" s="26"/>
      <c r="B4" s="27"/>
      <c r="C4" s="27"/>
      <c r="D4" s="4"/>
      <c r="E4" s="4"/>
      <c r="F4" s="5"/>
      <c r="G4" s="6"/>
      <c r="H4" s="6"/>
      <c r="I4" s="6"/>
    </row>
    <row r="5" spans="1:16" ht="15.75" x14ac:dyDescent="0.25">
      <c r="A5" s="8"/>
      <c r="B5" s="9" t="s">
        <v>368</v>
      </c>
      <c r="C5" s="10"/>
      <c r="D5" s="11"/>
      <c r="E5" s="12"/>
      <c r="F5" s="13"/>
      <c r="G5" s="14"/>
      <c r="H5" s="15"/>
      <c r="I5" s="15"/>
      <c r="J5" s="7"/>
    </row>
    <row r="6" spans="1:16" ht="15.75" x14ac:dyDescent="0.25">
      <c r="A6" s="8"/>
      <c r="B6" s="169" t="s">
        <v>369</v>
      </c>
      <c r="C6" s="169"/>
      <c r="D6" s="169"/>
      <c r="E6" s="16"/>
      <c r="F6" s="17"/>
      <c r="G6" s="18"/>
      <c r="H6" s="18"/>
      <c r="I6" s="18"/>
      <c r="J6" s="7"/>
    </row>
    <row r="7" spans="1:16" ht="15" x14ac:dyDescent="0.25">
      <c r="A7" s="8"/>
      <c r="B7" s="19" t="s">
        <v>49</v>
      </c>
      <c r="C7" s="15"/>
      <c r="D7" s="7"/>
      <c r="E7" s="19"/>
      <c r="F7" s="21"/>
      <c r="H7" s="15"/>
      <c r="I7" s="15"/>
      <c r="J7" s="7"/>
    </row>
    <row r="8" spans="1:16" ht="15.75" x14ac:dyDescent="0.2">
      <c r="A8" s="8"/>
      <c r="B8" s="23" t="s">
        <v>155</v>
      </c>
      <c r="C8" s="7"/>
      <c r="G8" s="14"/>
      <c r="J8" s="7"/>
    </row>
    <row r="9" spans="1:16" ht="15.75" x14ac:dyDescent="0.25">
      <c r="A9" s="28"/>
      <c r="B9" s="23" t="s">
        <v>156</v>
      </c>
      <c r="E9" s="29"/>
      <c r="F9" s="29"/>
      <c r="G9" s="29"/>
      <c r="H9" s="29"/>
      <c r="I9" s="29"/>
      <c r="J9" s="29"/>
      <c r="K9" s="30"/>
    </row>
    <row r="10" spans="1:16" ht="15.75" x14ac:dyDescent="0.25">
      <c r="A10" s="28"/>
      <c r="B10" s="23"/>
      <c r="C10" s="208" t="s">
        <v>50</v>
      </c>
      <c r="D10" s="208"/>
      <c r="E10" s="29"/>
      <c r="F10" s="29"/>
      <c r="G10" s="29"/>
      <c r="H10" s="29"/>
      <c r="I10" s="29"/>
      <c r="J10" s="29"/>
      <c r="K10" s="30"/>
    </row>
    <row r="11" spans="1:16" ht="15.75" x14ac:dyDescent="0.25">
      <c r="A11" s="28"/>
      <c r="B11" s="23"/>
      <c r="C11" s="209"/>
      <c r="D11" s="209"/>
      <c r="E11" s="31"/>
      <c r="F11" s="31"/>
      <c r="G11" s="31"/>
      <c r="H11" s="31"/>
      <c r="I11" s="31"/>
      <c r="J11" s="31"/>
      <c r="K11" s="30"/>
    </row>
    <row r="12" spans="1:16" ht="15.75" x14ac:dyDescent="0.3">
      <c r="A12" s="28"/>
      <c r="B12" s="22" t="s">
        <v>506</v>
      </c>
      <c r="D12" s="210"/>
      <c r="E12" s="210"/>
      <c r="F12" s="32"/>
      <c r="G12" s="32"/>
      <c r="H12" s="32"/>
      <c r="I12" s="32"/>
      <c r="J12" s="32"/>
      <c r="K12" s="30"/>
    </row>
    <row r="13" spans="1:16" ht="15.75" x14ac:dyDescent="0.25">
      <c r="A13" s="28"/>
      <c r="B13" s="23"/>
      <c r="C13" s="54"/>
      <c r="D13" s="31"/>
      <c r="E13" s="31"/>
      <c r="F13" s="31"/>
      <c r="G13" s="31"/>
      <c r="H13" s="31"/>
      <c r="I13" s="31"/>
      <c r="J13" s="31"/>
      <c r="K13" s="31"/>
      <c r="L13" s="31"/>
      <c r="M13" s="31"/>
      <c r="N13" s="31"/>
      <c r="O13" s="31"/>
      <c r="P13" s="30"/>
    </row>
    <row r="14" spans="1:16" ht="15.75" x14ac:dyDescent="0.25">
      <c r="A14" s="28"/>
      <c r="B14" s="23" t="s">
        <v>80</v>
      </c>
      <c r="C14" s="54"/>
      <c r="D14" s="31"/>
    </row>
    <row r="15" spans="1:16" x14ac:dyDescent="0.2">
      <c r="A15" s="55"/>
      <c r="B15" s="56"/>
      <c r="C15" s="57" t="s">
        <v>81</v>
      </c>
      <c r="D15" s="58" t="s">
        <v>82</v>
      </c>
    </row>
    <row r="16" spans="1:16" x14ac:dyDescent="0.2">
      <c r="A16" s="59"/>
      <c r="B16" s="60" t="s">
        <v>83</v>
      </c>
      <c r="C16" s="61"/>
      <c r="D16" s="62"/>
    </row>
    <row r="17" spans="1:4" x14ac:dyDescent="0.2">
      <c r="A17" s="59" t="s">
        <v>84</v>
      </c>
      <c r="B17" s="63" t="s">
        <v>85</v>
      </c>
      <c r="C17" s="64">
        <v>0</v>
      </c>
      <c r="D17" s="64">
        <v>0</v>
      </c>
    </row>
    <row r="18" spans="1:4" x14ac:dyDescent="0.2">
      <c r="A18" s="59" t="s">
        <v>86</v>
      </c>
      <c r="B18" s="63" t="s">
        <v>87</v>
      </c>
      <c r="C18" s="64">
        <v>1.4999999999999999E-2</v>
      </c>
      <c r="D18" s="64">
        <v>1.4999999999999999E-2</v>
      </c>
    </row>
    <row r="19" spans="1:4" x14ac:dyDescent="0.2">
      <c r="A19" s="59" t="s">
        <v>88</v>
      </c>
      <c r="B19" s="63" t="s">
        <v>89</v>
      </c>
      <c r="C19" s="64">
        <v>0.01</v>
      </c>
      <c r="D19" s="64">
        <v>0.01</v>
      </c>
    </row>
    <row r="20" spans="1:4" x14ac:dyDescent="0.2">
      <c r="A20" s="59" t="s">
        <v>90</v>
      </c>
      <c r="B20" s="63" t="s">
        <v>91</v>
      </c>
      <c r="C20" s="64">
        <v>2E-3</v>
      </c>
      <c r="D20" s="64">
        <v>2E-3</v>
      </c>
    </row>
    <row r="21" spans="1:4" x14ac:dyDescent="0.2">
      <c r="A21" s="59" t="s">
        <v>92</v>
      </c>
      <c r="B21" s="63" t="s">
        <v>93</v>
      </c>
      <c r="C21" s="64">
        <v>6.0000000000000001E-3</v>
      </c>
      <c r="D21" s="64">
        <v>6.0000000000000001E-3</v>
      </c>
    </row>
    <row r="22" spans="1:4" x14ac:dyDescent="0.2">
      <c r="A22" s="59" t="s">
        <v>94</v>
      </c>
      <c r="B22" s="63" t="s">
        <v>95</v>
      </c>
      <c r="C22" s="64">
        <v>2.5000000000000001E-2</v>
      </c>
      <c r="D22" s="64">
        <v>2.5000000000000001E-2</v>
      </c>
    </row>
    <row r="23" spans="1:4" x14ac:dyDescent="0.2">
      <c r="A23" s="59" t="s">
        <v>96</v>
      </c>
      <c r="B23" s="63" t="s">
        <v>97</v>
      </c>
      <c r="C23" s="64">
        <v>0.03</v>
      </c>
      <c r="D23" s="64">
        <v>0.03</v>
      </c>
    </row>
    <row r="24" spans="1:4" x14ac:dyDescent="0.2">
      <c r="A24" s="59" t="s">
        <v>98</v>
      </c>
      <c r="B24" s="63" t="s">
        <v>99</v>
      </c>
      <c r="C24" s="64">
        <v>0.08</v>
      </c>
      <c r="D24" s="64">
        <v>0.08</v>
      </c>
    </row>
    <row r="25" spans="1:4" x14ac:dyDescent="0.2">
      <c r="A25" s="59" t="s">
        <v>100</v>
      </c>
      <c r="B25" s="63" t="s">
        <v>101</v>
      </c>
      <c r="C25" s="64">
        <v>0.01</v>
      </c>
      <c r="D25" s="64">
        <v>0.01</v>
      </c>
    </row>
    <row r="26" spans="1:4" x14ac:dyDescent="0.2">
      <c r="A26" s="65" t="s">
        <v>102</v>
      </c>
      <c r="B26" s="63" t="s">
        <v>103</v>
      </c>
      <c r="C26" s="66">
        <f>SUM(C17:C25)</f>
        <v>0.17799999999999999</v>
      </c>
      <c r="D26" s="66">
        <f>SUM(D17:D25)</f>
        <v>0.17799999999999999</v>
      </c>
    </row>
    <row r="27" spans="1:4" x14ac:dyDescent="0.2">
      <c r="A27" s="59"/>
      <c r="B27" s="60" t="s">
        <v>104</v>
      </c>
      <c r="C27" s="67" t="s">
        <v>69</v>
      </c>
      <c r="D27" s="67" t="s">
        <v>69</v>
      </c>
    </row>
    <row r="28" spans="1:4" x14ac:dyDescent="0.2">
      <c r="A28" s="59" t="s">
        <v>105</v>
      </c>
      <c r="B28" s="63" t="s">
        <v>106</v>
      </c>
      <c r="C28" s="68">
        <v>0.1787</v>
      </c>
      <c r="D28" s="68">
        <v>0</v>
      </c>
    </row>
    <row r="29" spans="1:4" x14ac:dyDescent="0.2">
      <c r="A29" s="59" t="s">
        <v>107</v>
      </c>
      <c r="B29" s="69" t="s">
        <v>108</v>
      </c>
      <c r="C29" s="68">
        <v>3.95E-2</v>
      </c>
      <c r="D29" s="68">
        <v>0</v>
      </c>
    </row>
    <row r="30" spans="1:4" x14ac:dyDescent="0.2">
      <c r="A30" s="59" t="s">
        <v>109</v>
      </c>
      <c r="B30" s="63" t="s">
        <v>110</v>
      </c>
      <c r="C30" s="68">
        <v>8.6E-3</v>
      </c>
      <c r="D30" s="68">
        <v>6.7000000000000002E-3</v>
      </c>
    </row>
    <row r="31" spans="1:4" x14ac:dyDescent="0.2">
      <c r="A31" s="59" t="s">
        <v>111</v>
      </c>
      <c r="B31" s="63" t="s">
        <v>112</v>
      </c>
      <c r="C31" s="68">
        <v>0.107</v>
      </c>
      <c r="D31" s="68">
        <v>8.3299999999999999E-2</v>
      </c>
    </row>
    <row r="32" spans="1:4" x14ac:dyDescent="0.2">
      <c r="A32" s="59" t="s">
        <v>113</v>
      </c>
      <c r="B32" s="63" t="s">
        <v>114</v>
      </c>
      <c r="C32" s="68">
        <v>6.9999999999999999E-4</v>
      </c>
      <c r="D32" s="68">
        <v>5.9999999999999995E-4</v>
      </c>
    </row>
    <row r="33" spans="1:4" x14ac:dyDescent="0.2">
      <c r="A33" s="59" t="s">
        <v>115</v>
      </c>
      <c r="B33" s="63" t="s">
        <v>116</v>
      </c>
      <c r="C33" s="68">
        <v>7.1000000000000004E-3</v>
      </c>
      <c r="D33" s="68">
        <v>5.5999999999999999E-3</v>
      </c>
    </row>
    <row r="34" spans="1:4" x14ac:dyDescent="0.2">
      <c r="A34" s="59" t="s">
        <v>117</v>
      </c>
      <c r="B34" s="63" t="s">
        <v>118</v>
      </c>
      <c r="C34" s="68">
        <v>1.46E-2</v>
      </c>
      <c r="D34" s="68">
        <v>0</v>
      </c>
    </row>
    <row r="35" spans="1:4" x14ac:dyDescent="0.2">
      <c r="A35" s="59" t="s">
        <v>119</v>
      </c>
      <c r="B35" s="63" t="s">
        <v>120</v>
      </c>
      <c r="C35" s="68">
        <v>1.1000000000000001E-3</v>
      </c>
      <c r="D35" s="68">
        <v>8.0000000000000004E-4</v>
      </c>
    </row>
    <row r="36" spans="1:4" x14ac:dyDescent="0.2">
      <c r="A36" s="59" t="s">
        <v>121</v>
      </c>
      <c r="B36" s="69" t="s">
        <v>122</v>
      </c>
      <c r="C36" s="68">
        <v>0.1404</v>
      </c>
      <c r="D36" s="68">
        <v>0.10929999999999999</v>
      </c>
    </row>
    <row r="37" spans="1:4" x14ac:dyDescent="0.2">
      <c r="A37" s="59" t="s">
        <v>123</v>
      </c>
      <c r="B37" s="63" t="s">
        <v>124</v>
      </c>
      <c r="C37" s="68">
        <v>2.9999999999999997E-4</v>
      </c>
      <c r="D37" s="68">
        <v>2.9999999999999997E-4</v>
      </c>
    </row>
    <row r="38" spans="1:4" x14ac:dyDescent="0.2">
      <c r="A38" s="65" t="s">
        <v>125</v>
      </c>
      <c r="B38" s="63" t="s">
        <v>126</v>
      </c>
      <c r="C38" s="70">
        <f>SUM(C28:C37)</f>
        <v>0.49799999999999994</v>
      </c>
      <c r="D38" s="70">
        <f>SUM(D28:D37)</f>
        <v>0.20659999999999998</v>
      </c>
    </row>
    <row r="39" spans="1:4" x14ac:dyDescent="0.2">
      <c r="A39" s="59"/>
      <c r="B39" s="60" t="s">
        <v>127</v>
      </c>
      <c r="C39" s="67" t="s">
        <v>69</v>
      </c>
      <c r="D39" s="67" t="s">
        <v>69</v>
      </c>
    </row>
    <row r="40" spans="1:4" x14ac:dyDescent="0.2">
      <c r="A40" s="59" t="s">
        <v>128</v>
      </c>
      <c r="B40" s="63" t="s">
        <v>129</v>
      </c>
      <c r="C40" s="68">
        <v>4.4400000000000002E-2</v>
      </c>
      <c r="D40" s="68">
        <v>3.4599999999999999E-2</v>
      </c>
    </row>
    <row r="41" spans="1:4" x14ac:dyDescent="0.2">
      <c r="A41" s="59" t="s">
        <v>130</v>
      </c>
      <c r="B41" s="63" t="s">
        <v>131</v>
      </c>
      <c r="C41" s="68">
        <v>1E-3</v>
      </c>
      <c r="D41" s="68">
        <v>8.0000000000000004E-4</v>
      </c>
    </row>
    <row r="42" spans="1:4" x14ac:dyDescent="0.2">
      <c r="A42" s="59" t="s">
        <v>132</v>
      </c>
      <c r="B42" s="69" t="s">
        <v>133</v>
      </c>
      <c r="C42" s="68">
        <v>0</v>
      </c>
      <c r="D42" s="68">
        <v>0</v>
      </c>
    </row>
    <row r="43" spans="1:4" x14ac:dyDescent="0.2">
      <c r="A43" s="59" t="s">
        <v>134</v>
      </c>
      <c r="B43" s="63" t="s">
        <v>135</v>
      </c>
      <c r="C43" s="68">
        <v>3.9399999999999998E-2</v>
      </c>
      <c r="D43" s="68">
        <v>3.0700000000000002E-2</v>
      </c>
    </row>
    <row r="44" spans="1:4" x14ac:dyDescent="0.2">
      <c r="A44" s="59" t="s">
        <v>136</v>
      </c>
      <c r="B44" s="63" t="s">
        <v>137</v>
      </c>
      <c r="C44" s="68">
        <v>3.7000000000000002E-3</v>
      </c>
      <c r="D44" s="68">
        <v>2.8999999999999998E-3</v>
      </c>
    </row>
    <row r="45" spans="1:4" x14ac:dyDescent="0.2">
      <c r="A45" s="65" t="s">
        <v>138</v>
      </c>
      <c r="B45" s="63" t="s">
        <v>139</v>
      </c>
      <c r="C45" s="70">
        <f>SUM(C40:C44)</f>
        <v>8.8499999999999995E-2</v>
      </c>
      <c r="D45" s="70">
        <f>SUM(D40:D44)</f>
        <v>6.9000000000000006E-2</v>
      </c>
    </row>
    <row r="46" spans="1:4" x14ac:dyDescent="0.2">
      <c r="A46" s="59"/>
      <c r="B46" s="60" t="s">
        <v>140</v>
      </c>
      <c r="C46" s="67" t="s">
        <v>69</v>
      </c>
      <c r="D46" s="67" t="s">
        <v>69</v>
      </c>
    </row>
    <row r="47" spans="1:4" x14ac:dyDescent="0.2">
      <c r="A47" s="59" t="s">
        <v>141</v>
      </c>
      <c r="B47" s="63" t="s">
        <v>142</v>
      </c>
      <c r="C47" s="64">
        <v>8.8599999999999998E-2</v>
      </c>
      <c r="D47" s="64">
        <f>D26*D38</f>
        <v>3.6774799999999996E-2</v>
      </c>
    </row>
    <row r="48" spans="1:4" ht="25.5" x14ac:dyDescent="0.2">
      <c r="A48" s="59" t="s">
        <v>143</v>
      </c>
      <c r="B48" s="71" t="s">
        <v>144</v>
      </c>
      <c r="C48" s="68">
        <f>(C26*C41)+(C24*C40)</f>
        <v>3.7299999999999998E-3</v>
      </c>
      <c r="D48" s="68">
        <f>(D26*D41)+(D24*D40)</f>
        <v>2.9104000000000001E-3</v>
      </c>
    </row>
    <row r="49" spans="1:4" x14ac:dyDescent="0.2">
      <c r="A49" s="65" t="s">
        <v>145</v>
      </c>
      <c r="B49" s="63" t="s">
        <v>146</v>
      </c>
      <c r="C49" s="70">
        <f>SUM(C47:C48)</f>
        <v>9.2329999999999995E-2</v>
      </c>
      <c r="D49" s="70">
        <f>SUM(D47:D48)</f>
        <v>3.9685199999999997E-2</v>
      </c>
    </row>
    <row r="50" spans="1:4" ht="15" thickBot="1" x14ac:dyDescent="0.25">
      <c r="A50" s="72"/>
      <c r="B50" s="73" t="s">
        <v>147</v>
      </c>
      <c r="C50" s="74">
        <f>SUM(C26,C38,C45,C49)</f>
        <v>0.85682999999999998</v>
      </c>
      <c r="D50" s="74">
        <f>SUM(D26,D38,D45,D49)</f>
        <v>0.49328519999999992</v>
      </c>
    </row>
  </sheetData>
  <mergeCells count="4">
    <mergeCell ref="C10:D10"/>
    <mergeCell ref="C11:D11"/>
    <mergeCell ref="D12:E12"/>
    <mergeCell ref="B6:D6"/>
  </mergeCells>
  <pageMargins left="0.511811024" right="0.511811024" top="0.78740157499999996" bottom="0.78740157499999996" header="0.31496062000000002" footer="0.31496062000000002"/>
  <pageSetup paperSize="9" scale="81" orientation="portrait" r:id="rId1"/>
  <colBreaks count="1" manualBreakCount="1">
    <brk id="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8"/>
  <sheetViews>
    <sheetView workbookViewId="0">
      <selection activeCell="C12" sqref="C12"/>
    </sheetView>
  </sheetViews>
  <sheetFormatPr defaultRowHeight="14.25" x14ac:dyDescent="0.2"/>
  <cols>
    <col min="2" max="2" width="16.125" customWidth="1"/>
    <col min="3" max="3" width="49.125" customWidth="1"/>
    <col min="4" max="4" width="18.75" customWidth="1"/>
    <col min="5" max="5" width="11.75" customWidth="1"/>
    <col min="7" max="7" width="11.5" customWidth="1"/>
    <col min="253" max="253" width="16.125" customWidth="1"/>
    <col min="254" max="254" width="31.875" customWidth="1"/>
    <col min="255" max="255" width="18.75" customWidth="1"/>
    <col min="256" max="256" width="11.375" customWidth="1"/>
    <col min="257" max="257" width="10.75" customWidth="1"/>
    <col min="258" max="258" width="12" customWidth="1"/>
    <col min="259" max="259" width="11.875" customWidth="1"/>
    <col min="260" max="260" width="10.75" customWidth="1"/>
    <col min="509" max="509" width="16.125" customWidth="1"/>
    <col min="510" max="510" width="31.875" customWidth="1"/>
    <col min="511" max="511" width="18.75" customWidth="1"/>
    <col min="512" max="512" width="11.375" customWidth="1"/>
    <col min="513" max="513" width="10.75" customWidth="1"/>
    <col min="514" max="514" width="12" customWidth="1"/>
    <col min="515" max="515" width="11.875" customWidth="1"/>
    <col min="516" max="516" width="10.75" customWidth="1"/>
    <col min="765" max="765" width="16.125" customWidth="1"/>
    <col min="766" max="766" width="31.875" customWidth="1"/>
    <col min="767" max="767" width="18.75" customWidth="1"/>
    <col min="768" max="768" width="11.375" customWidth="1"/>
    <col min="769" max="769" width="10.75" customWidth="1"/>
    <col min="770" max="770" width="12" customWidth="1"/>
    <col min="771" max="771" width="11.875" customWidth="1"/>
    <col min="772" max="772" width="10.75" customWidth="1"/>
    <col min="1021" max="1021" width="16.125" customWidth="1"/>
    <col min="1022" max="1022" width="31.875" customWidth="1"/>
    <col min="1023" max="1023" width="18.75" customWidth="1"/>
    <col min="1024" max="1024" width="11.375" customWidth="1"/>
    <col min="1025" max="1025" width="10.75" customWidth="1"/>
    <col min="1026" max="1026" width="12" customWidth="1"/>
    <col min="1027" max="1027" width="11.875" customWidth="1"/>
    <col min="1028" max="1028" width="10.75" customWidth="1"/>
    <col min="1277" max="1277" width="16.125" customWidth="1"/>
    <col min="1278" max="1278" width="31.875" customWidth="1"/>
    <col min="1279" max="1279" width="18.75" customWidth="1"/>
    <col min="1280" max="1280" width="11.375" customWidth="1"/>
    <col min="1281" max="1281" width="10.75" customWidth="1"/>
    <col min="1282" max="1282" width="12" customWidth="1"/>
    <col min="1283" max="1283" width="11.875" customWidth="1"/>
    <col min="1284" max="1284" width="10.75" customWidth="1"/>
    <col min="1533" max="1533" width="16.125" customWidth="1"/>
    <col min="1534" max="1534" width="31.875" customWidth="1"/>
    <col min="1535" max="1535" width="18.75" customWidth="1"/>
    <col min="1536" max="1536" width="11.375" customWidth="1"/>
    <col min="1537" max="1537" width="10.75" customWidth="1"/>
    <col min="1538" max="1538" width="12" customWidth="1"/>
    <col min="1539" max="1539" width="11.875" customWidth="1"/>
    <col min="1540" max="1540" width="10.75" customWidth="1"/>
    <col min="1789" max="1789" width="16.125" customWidth="1"/>
    <col min="1790" max="1790" width="31.875" customWidth="1"/>
    <col min="1791" max="1791" width="18.75" customWidth="1"/>
    <col min="1792" max="1792" width="11.375" customWidth="1"/>
    <col min="1793" max="1793" width="10.75" customWidth="1"/>
    <col min="1794" max="1794" width="12" customWidth="1"/>
    <col min="1795" max="1795" width="11.875" customWidth="1"/>
    <col min="1796" max="1796" width="10.75" customWidth="1"/>
    <col min="2045" max="2045" width="16.125" customWidth="1"/>
    <col min="2046" max="2046" width="31.875" customWidth="1"/>
    <col min="2047" max="2047" width="18.75" customWidth="1"/>
    <col min="2048" max="2048" width="11.375" customWidth="1"/>
    <col min="2049" max="2049" width="10.75" customWidth="1"/>
    <col min="2050" max="2050" width="12" customWidth="1"/>
    <col min="2051" max="2051" width="11.875" customWidth="1"/>
    <col min="2052" max="2052" width="10.75" customWidth="1"/>
    <col min="2301" max="2301" width="16.125" customWidth="1"/>
    <col min="2302" max="2302" width="31.875" customWidth="1"/>
    <col min="2303" max="2303" width="18.75" customWidth="1"/>
    <col min="2304" max="2304" width="11.375" customWidth="1"/>
    <col min="2305" max="2305" width="10.75" customWidth="1"/>
    <col min="2306" max="2306" width="12" customWidth="1"/>
    <col min="2307" max="2307" width="11.875" customWidth="1"/>
    <col min="2308" max="2308" width="10.75" customWidth="1"/>
    <col min="2557" max="2557" width="16.125" customWidth="1"/>
    <col min="2558" max="2558" width="31.875" customWidth="1"/>
    <col min="2559" max="2559" width="18.75" customWidth="1"/>
    <col min="2560" max="2560" width="11.375" customWidth="1"/>
    <col min="2561" max="2561" width="10.75" customWidth="1"/>
    <col min="2562" max="2562" width="12" customWidth="1"/>
    <col min="2563" max="2563" width="11.875" customWidth="1"/>
    <col min="2564" max="2564" width="10.75" customWidth="1"/>
    <col min="2813" max="2813" width="16.125" customWidth="1"/>
    <col min="2814" max="2814" width="31.875" customWidth="1"/>
    <col min="2815" max="2815" width="18.75" customWidth="1"/>
    <col min="2816" max="2816" width="11.375" customWidth="1"/>
    <col min="2817" max="2817" width="10.75" customWidth="1"/>
    <col min="2818" max="2818" width="12" customWidth="1"/>
    <col min="2819" max="2819" width="11.875" customWidth="1"/>
    <col min="2820" max="2820" width="10.75" customWidth="1"/>
    <col min="3069" max="3069" width="16.125" customWidth="1"/>
    <col min="3070" max="3070" width="31.875" customWidth="1"/>
    <col min="3071" max="3071" width="18.75" customWidth="1"/>
    <col min="3072" max="3072" width="11.375" customWidth="1"/>
    <col min="3073" max="3073" width="10.75" customWidth="1"/>
    <col min="3074" max="3074" width="12" customWidth="1"/>
    <col min="3075" max="3075" width="11.875" customWidth="1"/>
    <col min="3076" max="3076" width="10.75" customWidth="1"/>
    <col min="3325" max="3325" width="16.125" customWidth="1"/>
    <col min="3326" max="3326" width="31.875" customWidth="1"/>
    <col min="3327" max="3327" width="18.75" customWidth="1"/>
    <col min="3328" max="3328" width="11.375" customWidth="1"/>
    <col min="3329" max="3329" width="10.75" customWidth="1"/>
    <col min="3330" max="3330" width="12" customWidth="1"/>
    <col min="3331" max="3331" width="11.875" customWidth="1"/>
    <col min="3332" max="3332" width="10.75" customWidth="1"/>
    <col min="3581" max="3581" width="16.125" customWidth="1"/>
    <col min="3582" max="3582" width="31.875" customWidth="1"/>
    <col min="3583" max="3583" width="18.75" customWidth="1"/>
    <col min="3584" max="3584" width="11.375" customWidth="1"/>
    <col min="3585" max="3585" width="10.75" customWidth="1"/>
    <col min="3586" max="3586" width="12" customWidth="1"/>
    <col min="3587" max="3587" width="11.875" customWidth="1"/>
    <col min="3588" max="3588" width="10.75" customWidth="1"/>
    <col min="3837" max="3837" width="16.125" customWidth="1"/>
    <col min="3838" max="3838" width="31.875" customWidth="1"/>
    <col min="3839" max="3839" width="18.75" customWidth="1"/>
    <col min="3840" max="3840" width="11.375" customWidth="1"/>
    <col min="3841" max="3841" width="10.75" customWidth="1"/>
    <col min="3842" max="3842" width="12" customWidth="1"/>
    <col min="3843" max="3843" width="11.875" customWidth="1"/>
    <col min="3844" max="3844" width="10.75" customWidth="1"/>
    <col min="4093" max="4093" width="16.125" customWidth="1"/>
    <col min="4094" max="4094" width="31.875" customWidth="1"/>
    <col min="4095" max="4095" width="18.75" customWidth="1"/>
    <col min="4096" max="4096" width="11.375" customWidth="1"/>
    <col min="4097" max="4097" width="10.75" customWidth="1"/>
    <col min="4098" max="4098" width="12" customWidth="1"/>
    <col min="4099" max="4099" width="11.875" customWidth="1"/>
    <col min="4100" max="4100" width="10.75" customWidth="1"/>
    <col min="4349" max="4349" width="16.125" customWidth="1"/>
    <col min="4350" max="4350" width="31.875" customWidth="1"/>
    <col min="4351" max="4351" width="18.75" customWidth="1"/>
    <col min="4352" max="4352" width="11.375" customWidth="1"/>
    <col min="4353" max="4353" width="10.75" customWidth="1"/>
    <col min="4354" max="4354" width="12" customWidth="1"/>
    <col min="4355" max="4355" width="11.875" customWidth="1"/>
    <col min="4356" max="4356" width="10.75" customWidth="1"/>
    <col min="4605" max="4605" width="16.125" customWidth="1"/>
    <col min="4606" max="4606" width="31.875" customWidth="1"/>
    <col min="4607" max="4607" width="18.75" customWidth="1"/>
    <col min="4608" max="4608" width="11.375" customWidth="1"/>
    <col min="4609" max="4609" width="10.75" customWidth="1"/>
    <col min="4610" max="4610" width="12" customWidth="1"/>
    <col min="4611" max="4611" width="11.875" customWidth="1"/>
    <col min="4612" max="4612" width="10.75" customWidth="1"/>
    <col min="4861" max="4861" width="16.125" customWidth="1"/>
    <col min="4862" max="4862" width="31.875" customWidth="1"/>
    <col min="4863" max="4863" width="18.75" customWidth="1"/>
    <col min="4864" max="4864" width="11.375" customWidth="1"/>
    <col min="4865" max="4865" width="10.75" customWidth="1"/>
    <col min="4866" max="4866" width="12" customWidth="1"/>
    <col min="4867" max="4867" width="11.875" customWidth="1"/>
    <col min="4868" max="4868" width="10.75" customWidth="1"/>
    <col min="5117" max="5117" width="16.125" customWidth="1"/>
    <col min="5118" max="5118" width="31.875" customWidth="1"/>
    <col min="5119" max="5119" width="18.75" customWidth="1"/>
    <col min="5120" max="5120" width="11.375" customWidth="1"/>
    <col min="5121" max="5121" width="10.75" customWidth="1"/>
    <col min="5122" max="5122" width="12" customWidth="1"/>
    <col min="5123" max="5123" width="11.875" customWidth="1"/>
    <col min="5124" max="5124" width="10.75" customWidth="1"/>
    <col min="5373" max="5373" width="16.125" customWidth="1"/>
    <col min="5374" max="5374" width="31.875" customWidth="1"/>
    <col min="5375" max="5375" width="18.75" customWidth="1"/>
    <col min="5376" max="5376" width="11.375" customWidth="1"/>
    <col min="5377" max="5377" width="10.75" customWidth="1"/>
    <col min="5378" max="5378" width="12" customWidth="1"/>
    <col min="5379" max="5379" width="11.875" customWidth="1"/>
    <col min="5380" max="5380" width="10.75" customWidth="1"/>
    <col min="5629" max="5629" width="16.125" customWidth="1"/>
    <col min="5630" max="5630" width="31.875" customWidth="1"/>
    <col min="5631" max="5631" width="18.75" customWidth="1"/>
    <col min="5632" max="5632" width="11.375" customWidth="1"/>
    <col min="5633" max="5633" width="10.75" customWidth="1"/>
    <col min="5634" max="5634" width="12" customWidth="1"/>
    <col min="5635" max="5635" width="11.875" customWidth="1"/>
    <col min="5636" max="5636" width="10.75" customWidth="1"/>
    <col min="5885" max="5885" width="16.125" customWidth="1"/>
    <col min="5886" max="5886" width="31.875" customWidth="1"/>
    <col min="5887" max="5887" width="18.75" customWidth="1"/>
    <col min="5888" max="5888" width="11.375" customWidth="1"/>
    <col min="5889" max="5889" width="10.75" customWidth="1"/>
    <col min="5890" max="5890" width="12" customWidth="1"/>
    <col min="5891" max="5891" width="11.875" customWidth="1"/>
    <col min="5892" max="5892" width="10.75" customWidth="1"/>
    <col min="6141" max="6141" width="16.125" customWidth="1"/>
    <col min="6142" max="6142" width="31.875" customWidth="1"/>
    <col min="6143" max="6143" width="18.75" customWidth="1"/>
    <col min="6144" max="6144" width="11.375" customWidth="1"/>
    <col min="6145" max="6145" width="10.75" customWidth="1"/>
    <col min="6146" max="6146" width="12" customWidth="1"/>
    <col min="6147" max="6147" width="11.875" customWidth="1"/>
    <col min="6148" max="6148" width="10.75" customWidth="1"/>
    <col min="6397" max="6397" width="16.125" customWidth="1"/>
    <col min="6398" max="6398" width="31.875" customWidth="1"/>
    <col min="6399" max="6399" width="18.75" customWidth="1"/>
    <col min="6400" max="6400" width="11.375" customWidth="1"/>
    <col min="6401" max="6401" width="10.75" customWidth="1"/>
    <col min="6402" max="6402" width="12" customWidth="1"/>
    <col min="6403" max="6403" width="11.875" customWidth="1"/>
    <col min="6404" max="6404" width="10.75" customWidth="1"/>
    <col min="6653" max="6653" width="16.125" customWidth="1"/>
    <col min="6654" max="6654" width="31.875" customWidth="1"/>
    <col min="6655" max="6655" width="18.75" customWidth="1"/>
    <col min="6656" max="6656" width="11.375" customWidth="1"/>
    <col min="6657" max="6657" width="10.75" customWidth="1"/>
    <col min="6658" max="6658" width="12" customWidth="1"/>
    <col min="6659" max="6659" width="11.875" customWidth="1"/>
    <col min="6660" max="6660" width="10.75" customWidth="1"/>
    <col min="6909" max="6909" width="16.125" customWidth="1"/>
    <col min="6910" max="6910" width="31.875" customWidth="1"/>
    <col min="6911" max="6911" width="18.75" customWidth="1"/>
    <col min="6912" max="6912" width="11.375" customWidth="1"/>
    <col min="6913" max="6913" width="10.75" customWidth="1"/>
    <col min="6914" max="6914" width="12" customWidth="1"/>
    <col min="6915" max="6915" width="11.875" customWidth="1"/>
    <col min="6916" max="6916" width="10.75" customWidth="1"/>
    <col min="7165" max="7165" width="16.125" customWidth="1"/>
    <col min="7166" max="7166" width="31.875" customWidth="1"/>
    <col min="7167" max="7167" width="18.75" customWidth="1"/>
    <col min="7168" max="7168" width="11.375" customWidth="1"/>
    <col min="7169" max="7169" width="10.75" customWidth="1"/>
    <col min="7170" max="7170" width="12" customWidth="1"/>
    <col min="7171" max="7171" width="11.875" customWidth="1"/>
    <col min="7172" max="7172" width="10.75" customWidth="1"/>
    <col min="7421" max="7421" width="16.125" customWidth="1"/>
    <col min="7422" max="7422" width="31.875" customWidth="1"/>
    <col min="7423" max="7423" width="18.75" customWidth="1"/>
    <col min="7424" max="7424" width="11.375" customWidth="1"/>
    <col min="7425" max="7425" width="10.75" customWidth="1"/>
    <col min="7426" max="7426" width="12" customWidth="1"/>
    <col min="7427" max="7427" width="11.875" customWidth="1"/>
    <col min="7428" max="7428" width="10.75" customWidth="1"/>
    <col min="7677" max="7677" width="16.125" customWidth="1"/>
    <col min="7678" max="7678" width="31.875" customWidth="1"/>
    <col min="7679" max="7679" width="18.75" customWidth="1"/>
    <col min="7680" max="7680" width="11.375" customWidth="1"/>
    <col min="7681" max="7681" width="10.75" customWidth="1"/>
    <col min="7682" max="7682" width="12" customWidth="1"/>
    <col min="7683" max="7683" width="11.875" customWidth="1"/>
    <col min="7684" max="7684" width="10.75" customWidth="1"/>
    <col min="7933" max="7933" width="16.125" customWidth="1"/>
    <col min="7934" max="7934" width="31.875" customWidth="1"/>
    <col min="7935" max="7935" width="18.75" customWidth="1"/>
    <col min="7936" max="7936" width="11.375" customWidth="1"/>
    <col min="7937" max="7937" width="10.75" customWidth="1"/>
    <col min="7938" max="7938" width="12" customWidth="1"/>
    <col min="7939" max="7939" width="11.875" customWidth="1"/>
    <col min="7940" max="7940" width="10.75" customWidth="1"/>
    <col min="8189" max="8189" width="16.125" customWidth="1"/>
    <col min="8190" max="8190" width="31.875" customWidth="1"/>
    <col min="8191" max="8191" width="18.75" customWidth="1"/>
    <col min="8192" max="8192" width="11.375" customWidth="1"/>
    <col min="8193" max="8193" width="10.75" customWidth="1"/>
    <col min="8194" max="8194" width="12" customWidth="1"/>
    <col min="8195" max="8195" width="11.875" customWidth="1"/>
    <col min="8196" max="8196" width="10.75" customWidth="1"/>
    <col min="8445" max="8445" width="16.125" customWidth="1"/>
    <col min="8446" max="8446" width="31.875" customWidth="1"/>
    <col min="8447" max="8447" width="18.75" customWidth="1"/>
    <col min="8448" max="8448" width="11.375" customWidth="1"/>
    <col min="8449" max="8449" width="10.75" customWidth="1"/>
    <col min="8450" max="8450" width="12" customWidth="1"/>
    <col min="8451" max="8451" width="11.875" customWidth="1"/>
    <col min="8452" max="8452" width="10.75" customWidth="1"/>
    <col min="8701" max="8701" width="16.125" customWidth="1"/>
    <col min="8702" max="8702" width="31.875" customWidth="1"/>
    <col min="8703" max="8703" width="18.75" customWidth="1"/>
    <col min="8704" max="8704" width="11.375" customWidth="1"/>
    <col min="8705" max="8705" width="10.75" customWidth="1"/>
    <col min="8706" max="8706" width="12" customWidth="1"/>
    <col min="8707" max="8707" width="11.875" customWidth="1"/>
    <col min="8708" max="8708" width="10.75" customWidth="1"/>
    <col min="8957" max="8957" width="16.125" customWidth="1"/>
    <col min="8958" max="8958" width="31.875" customWidth="1"/>
    <col min="8959" max="8959" width="18.75" customWidth="1"/>
    <col min="8960" max="8960" width="11.375" customWidth="1"/>
    <col min="8961" max="8961" width="10.75" customWidth="1"/>
    <col min="8962" max="8962" width="12" customWidth="1"/>
    <col min="8963" max="8963" width="11.875" customWidth="1"/>
    <col min="8964" max="8964" width="10.75" customWidth="1"/>
    <col min="9213" max="9213" width="16.125" customWidth="1"/>
    <col min="9214" max="9214" width="31.875" customWidth="1"/>
    <col min="9215" max="9215" width="18.75" customWidth="1"/>
    <col min="9216" max="9216" width="11.375" customWidth="1"/>
    <col min="9217" max="9217" width="10.75" customWidth="1"/>
    <col min="9218" max="9218" width="12" customWidth="1"/>
    <col min="9219" max="9219" width="11.875" customWidth="1"/>
    <col min="9220" max="9220" width="10.75" customWidth="1"/>
    <col min="9469" max="9469" width="16.125" customWidth="1"/>
    <col min="9470" max="9470" width="31.875" customWidth="1"/>
    <col min="9471" max="9471" width="18.75" customWidth="1"/>
    <col min="9472" max="9472" width="11.375" customWidth="1"/>
    <col min="9473" max="9473" width="10.75" customWidth="1"/>
    <col min="9474" max="9474" width="12" customWidth="1"/>
    <col min="9475" max="9475" width="11.875" customWidth="1"/>
    <col min="9476" max="9476" width="10.75" customWidth="1"/>
    <col min="9725" max="9725" width="16.125" customWidth="1"/>
    <col min="9726" max="9726" width="31.875" customWidth="1"/>
    <col min="9727" max="9727" width="18.75" customWidth="1"/>
    <col min="9728" max="9728" width="11.375" customWidth="1"/>
    <col min="9729" max="9729" width="10.75" customWidth="1"/>
    <col min="9730" max="9730" width="12" customWidth="1"/>
    <col min="9731" max="9731" width="11.875" customWidth="1"/>
    <col min="9732" max="9732" width="10.75" customWidth="1"/>
    <col min="9981" max="9981" width="16.125" customWidth="1"/>
    <col min="9982" max="9982" width="31.875" customWidth="1"/>
    <col min="9983" max="9983" width="18.75" customWidth="1"/>
    <col min="9984" max="9984" width="11.375" customWidth="1"/>
    <col min="9985" max="9985" width="10.75" customWidth="1"/>
    <col min="9986" max="9986" width="12" customWidth="1"/>
    <col min="9987" max="9987" width="11.875" customWidth="1"/>
    <col min="9988" max="9988" width="10.75" customWidth="1"/>
    <col min="10237" max="10237" width="16.125" customWidth="1"/>
    <col min="10238" max="10238" width="31.875" customWidth="1"/>
    <col min="10239" max="10239" width="18.75" customWidth="1"/>
    <col min="10240" max="10240" width="11.375" customWidth="1"/>
    <col min="10241" max="10241" width="10.75" customWidth="1"/>
    <col min="10242" max="10242" width="12" customWidth="1"/>
    <col min="10243" max="10243" width="11.875" customWidth="1"/>
    <col min="10244" max="10244" width="10.75" customWidth="1"/>
    <col min="10493" max="10493" width="16.125" customWidth="1"/>
    <col min="10494" max="10494" width="31.875" customWidth="1"/>
    <col min="10495" max="10495" width="18.75" customWidth="1"/>
    <col min="10496" max="10496" width="11.375" customWidth="1"/>
    <col min="10497" max="10497" width="10.75" customWidth="1"/>
    <col min="10498" max="10498" width="12" customWidth="1"/>
    <col min="10499" max="10499" width="11.875" customWidth="1"/>
    <col min="10500" max="10500" width="10.75" customWidth="1"/>
    <col min="10749" max="10749" width="16.125" customWidth="1"/>
    <col min="10750" max="10750" width="31.875" customWidth="1"/>
    <col min="10751" max="10751" width="18.75" customWidth="1"/>
    <col min="10752" max="10752" width="11.375" customWidth="1"/>
    <col min="10753" max="10753" width="10.75" customWidth="1"/>
    <col min="10754" max="10754" width="12" customWidth="1"/>
    <col min="10755" max="10755" width="11.875" customWidth="1"/>
    <col min="10756" max="10756" width="10.75" customWidth="1"/>
    <col min="11005" max="11005" width="16.125" customWidth="1"/>
    <col min="11006" max="11006" width="31.875" customWidth="1"/>
    <col min="11007" max="11007" width="18.75" customWidth="1"/>
    <col min="11008" max="11008" width="11.375" customWidth="1"/>
    <col min="11009" max="11009" width="10.75" customWidth="1"/>
    <col min="11010" max="11010" width="12" customWidth="1"/>
    <col min="11011" max="11011" width="11.875" customWidth="1"/>
    <col min="11012" max="11012" width="10.75" customWidth="1"/>
    <col min="11261" max="11261" width="16.125" customWidth="1"/>
    <col min="11262" max="11262" width="31.875" customWidth="1"/>
    <col min="11263" max="11263" width="18.75" customWidth="1"/>
    <col min="11264" max="11264" width="11.375" customWidth="1"/>
    <col min="11265" max="11265" width="10.75" customWidth="1"/>
    <col min="11266" max="11266" width="12" customWidth="1"/>
    <col min="11267" max="11267" width="11.875" customWidth="1"/>
    <col min="11268" max="11268" width="10.75" customWidth="1"/>
    <col min="11517" max="11517" width="16.125" customWidth="1"/>
    <col min="11518" max="11518" width="31.875" customWidth="1"/>
    <col min="11519" max="11519" width="18.75" customWidth="1"/>
    <col min="11520" max="11520" width="11.375" customWidth="1"/>
    <col min="11521" max="11521" width="10.75" customWidth="1"/>
    <col min="11522" max="11522" width="12" customWidth="1"/>
    <col min="11523" max="11523" width="11.875" customWidth="1"/>
    <col min="11524" max="11524" width="10.75" customWidth="1"/>
    <col min="11773" max="11773" width="16.125" customWidth="1"/>
    <col min="11774" max="11774" width="31.875" customWidth="1"/>
    <col min="11775" max="11775" width="18.75" customWidth="1"/>
    <col min="11776" max="11776" width="11.375" customWidth="1"/>
    <col min="11777" max="11777" width="10.75" customWidth="1"/>
    <col min="11778" max="11778" width="12" customWidth="1"/>
    <col min="11779" max="11779" width="11.875" customWidth="1"/>
    <col min="11780" max="11780" width="10.75" customWidth="1"/>
    <col min="12029" max="12029" width="16.125" customWidth="1"/>
    <col min="12030" max="12030" width="31.875" customWidth="1"/>
    <col min="12031" max="12031" width="18.75" customWidth="1"/>
    <col min="12032" max="12032" width="11.375" customWidth="1"/>
    <col min="12033" max="12033" width="10.75" customWidth="1"/>
    <col min="12034" max="12034" width="12" customWidth="1"/>
    <col min="12035" max="12035" width="11.875" customWidth="1"/>
    <col min="12036" max="12036" width="10.75" customWidth="1"/>
    <col min="12285" max="12285" width="16.125" customWidth="1"/>
    <col min="12286" max="12286" width="31.875" customWidth="1"/>
    <col min="12287" max="12287" width="18.75" customWidth="1"/>
    <col min="12288" max="12288" width="11.375" customWidth="1"/>
    <col min="12289" max="12289" width="10.75" customWidth="1"/>
    <col min="12290" max="12290" width="12" customWidth="1"/>
    <col min="12291" max="12291" width="11.875" customWidth="1"/>
    <col min="12292" max="12292" width="10.75" customWidth="1"/>
    <col min="12541" max="12541" width="16.125" customWidth="1"/>
    <col min="12542" max="12542" width="31.875" customWidth="1"/>
    <col min="12543" max="12543" width="18.75" customWidth="1"/>
    <col min="12544" max="12544" width="11.375" customWidth="1"/>
    <col min="12545" max="12545" width="10.75" customWidth="1"/>
    <col min="12546" max="12546" width="12" customWidth="1"/>
    <col min="12547" max="12547" width="11.875" customWidth="1"/>
    <col min="12548" max="12548" width="10.75" customWidth="1"/>
    <col min="12797" max="12797" width="16.125" customWidth="1"/>
    <col min="12798" max="12798" width="31.875" customWidth="1"/>
    <col min="12799" max="12799" width="18.75" customWidth="1"/>
    <col min="12800" max="12800" width="11.375" customWidth="1"/>
    <col min="12801" max="12801" width="10.75" customWidth="1"/>
    <col min="12802" max="12802" width="12" customWidth="1"/>
    <col min="12803" max="12803" width="11.875" customWidth="1"/>
    <col min="12804" max="12804" width="10.75" customWidth="1"/>
    <col min="13053" max="13053" width="16.125" customWidth="1"/>
    <col min="13054" max="13054" width="31.875" customWidth="1"/>
    <col min="13055" max="13055" width="18.75" customWidth="1"/>
    <col min="13056" max="13056" width="11.375" customWidth="1"/>
    <col min="13057" max="13057" width="10.75" customWidth="1"/>
    <col min="13058" max="13058" width="12" customWidth="1"/>
    <col min="13059" max="13059" width="11.875" customWidth="1"/>
    <col min="13060" max="13060" width="10.75" customWidth="1"/>
    <col min="13309" max="13309" width="16.125" customWidth="1"/>
    <col min="13310" max="13310" width="31.875" customWidth="1"/>
    <col min="13311" max="13311" width="18.75" customWidth="1"/>
    <col min="13312" max="13312" width="11.375" customWidth="1"/>
    <col min="13313" max="13313" width="10.75" customWidth="1"/>
    <col min="13314" max="13314" width="12" customWidth="1"/>
    <col min="13315" max="13315" width="11.875" customWidth="1"/>
    <col min="13316" max="13316" width="10.75" customWidth="1"/>
    <col min="13565" max="13565" width="16.125" customWidth="1"/>
    <col min="13566" max="13566" width="31.875" customWidth="1"/>
    <col min="13567" max="13567" width="18.75" customWidth="1"/>
    <col min="13568" max="13568" width="11.375" customWidth="1"/>
    <col min="13569" max="13569" width="10.75" customWidth="1"/>
    <col min="13570" max="13570" width="12" customWidth="1"/>
    <col min="13571" max="13571" width="11.875" customWidth="1"/>
    <col min="13572" max="13572" width="10.75" customWidth="1"/>
    <col min="13821" max="13821" width="16.125" customWidth="1"/>
    <col min="13822" max="13822" width="31.875" customWidth="1"/>
    <col min="13823" max="13823" width="18.75" customWidth="1"/>
    <col min="13824" max="13824" width="11.375" customWidth="1"/>
    <col min="13825" max="13825" width="10.75" customWidth="1"/>
    <col min="13826" max="13826" width="12" customWidth="1"/>
    <col min="13827" max="13827" width="11.875" customWidth="1"/>
    <col min="13828" max="13828" width="10.75" customWidth="1"/>
    <col min="14077" max="14077" width="16.125" customWidth="1"/>
    <col min="14078" max="14078" width="31.875" customWidth="1"/>
    <col min="14079" max="14079" width="18.75" customWidth="1"/>
    <col min="14080" max="14080" width="11.375" customWidth="1"/>
    <col min="14081" max="14081" width="10.75" customWidth="1"/>
    <col min="14082" max="14082" width="12" customWidth="1"/>
    <col min="14083" max="14083" width="11.875" customWidth="1"/>
    <col min="14084" max="14084" width="10.75" customWidth="1"/>
    <col min="14333" max="14333" width="16.125" customWidth="1"/>
    <col min="14334" max="14334" width="31.875" customWidth="1"/>
    <col min="14335" max="14335" width="18.75" customWidth="1"/>
    <col min="14336" max="14336" width="11.375" customWidth="1"/>
    <col min="14337" max="14337" width="10.75" customWidth="1"/>
    <col min="14338" max="14338" width="12" customWidth="1"/>
    <col min="14339" max="14339" width="11.875" customWidth="1"/>
    <col min="14340" max="14340" width="10.75" customWidth="1"/>
    <col min="14589" max="14589" width="16.125" customWidth="1"/>
    <col min="14590" max="14590" width="31.875" customWidth="1"/>
    <col min="14591" max="14591" width="18.75" customWidth="1"/>
    <col min="14592" max="14592" width="11.375" customWidth="1"/>
    <col min="14593" max="14593" width="10.75" customWidth="1"/>
    <col min="14594" max="14594" width="12" customWidth="1"/>
    <col min="14595" max="14595" width="11.875" customWidth="1"/>
    <col min="14596" max="14596" width="10.75" customWidth="1"/>
    <col min="14845" max="14845" width="16.125" customWidth="1"/>
    <col min="14846" max="14846" width="31.875" customWidth="1"/>
    <col min="14847" max="14847" width="18.75" customWidth="1"/>
    <col min="14848" max="14848" width="11.375" customWidth="1"/>
    <col min="14849" max="14849" width="10.75" customWidth="1"/>
    <col min="14850" max="14850" width="12" customWidth="1"/>
    <col min="14851" max="14851" width="11.875" customWidth="1"/>
    <col min="14852" max="14852" width="10.75" customWidth="1"/>
    <col min="15101" max="15101" width="16.125" customWidth="1"/>
    <col min="15102" max="15102" width="31.875" customWidth="1"/>
    <col min="15103" max="15103" width="18.75" customWidth="1"/>
    <col min="15104" max="15104" width="11.375" customWidth="1"/>
    <col min="15105" max="15105" width="10.75" customWidth="1"/>
    <col min="15106" max="15106" width="12" customWidth="1"/>
    <col min="15107" max="15107" width="11.875" customWidth="1"/>
    <col min="15108" max="15108" width="10.75" customWidth="1"/>
    <col min="15357" max="15357" width="16.125" customWidth="1"/>
    <col min="15358" max="15358" width="31.875" customWidth="1"/>
    <col min="15359" max="15359" width="18.75" customWidth="1"/>
    <col min="15360" max="15360" width="11.375" customWidth="1"/>
    <col min="15361" max="15361" width="10.75" customWidth="1"/>
    <col min="15362" max="15362" width="12" customWidth="1"/>
    <col min="15363" max="15363" width="11.875" customWidth="1"/>
    <col min="15364" max="15364" width="10.75" customWidth="1"/>
    <col min="15613" max="15613" width="16.125" customWidth="1"/>
    <col min="15614" max="15614" width="31.875" customWidth="1"/>
    <col min="15615" max="15615" width="18.75" customWidth="1"/>
    <col min="15616" max="15616" width="11.375" customWidth="1"/>
    <col min="15617" max="15617" width="10.75" customWidth="1"/>
    <col min="15618" max="15618" width="12" customWidth="1"/>
    <col min="15619" max="15619" width="11.875" customWidth="1"/>
    <col min="15620" max="15620" width="10.75" customWidth="1"/>
    <col min="15869" max="15869" width="16.125" customWidth="1"/>
    <col min="15870" max="15870" width="31.875" customWidth="1"/>
    <col min="15871" max="15871" width="18.75" customWidth="1"/>
    <col min="15872" max="15872" width="11.375" customWidth="1"/>
    <col min="15873" max="15873" width="10.75" customWidth="1"/>
    <col min="15874" max="15874" width="12" customWidth="1"/>
    <col min="15875" max="15875" width="11.875" customWidth="1"/>
    <col min="15876" max="15876" width="10.75" customWidth="1"/>
    <col min="16125" max="16125" width="16.125" customWidth="1"/>
    <col min="16126" max="16126" width="31.875" customWidth="1"/>
    <col min="16127" max="16127" width="18.75" customWidth="1"/>
    <col min="16128" max="16128" width="11.375" customWidth="1"/>
    <col min="16129" max="16129" width="10.75" customWidth="1"/>
    <col min="16130" max="16130" width="12" customWidth="1"/>
    <col min="16131" max="16131" width="11.875" customWidth="1"/>
    <col min="16132" max="16132" width="10.75" customWidth="1"/>
  </cols>
  <sheetData>
    <row r="1" spans="1:11" x14ac:dyDescent="0.2">
      <c r="A1" s="24"/>
      <c r="B1" s="25"/>
      <c r="C1" s="25"/>
      <c r="D1" s="4"/>
      <c r="E1" s="4"/>
      <c r="F1" s="5"/>
      <c r="G1" s="6"/>
      <c r="H1" s="6"/>
      <c r="I1" s="6"/>
    </row>
    <row r="2" spans="1:11" x14ac:dyDescent="0.2">
      <c r="A2" s="26"/>
      <c r="B2" s="27"/>
      <c r="C2" s="27"/>
      <c r="D2" s="4"/>
      <c r="E2" s="4"/>
      <c r="F2" s="5"/>
      <c r="G2" s="6"/>
      <c r="H2" s="6"/>
      <c r="I2" s="6"/>
    </row>
    <row r="3" spans="1:11" x14ac:dyDescent="0.2">
      <c r="A3" s="26"/>
      <c r="B3" s="27"/>
      <c r="C3" s="27"/>
      <c r="D3" s="4"/>
      <c r="E3" s="4"/>
      <c r="F3" s="5"/>
      <c r="G3" s="6"/>
      <c r="H3" s="6"/>
      <c r="I3" s="6"/>
    </row>
    <row r="4" spans="1:11" x14ac:dyDescent="0.2">
      <c r="A4" s="26"/>
      <c r="B4" s="27"/>
      <c r="C4" s="27"/>
      <c r="E4" s="4"/>
      <c r="F4" s="5"/>
      <c r="G4" s="6"/>
      <c r="H4" s="6"/>
      <c r="I4" s="6"/>
    </row>
    <row r="5" spans="1:11" ht="15.75" x14ac:dyDescent="0.25">
      <c r="A5" s="8"/>
      <c r="B5" s="9" t="s">
        <v>368</v>
      </c>
      <c r="C5" s="10"/>
      <c r="D5" s="11"/>
      <c r="E5" s="12"/>
      <c r="F5" s="13"/>
      <c r="G5" s="14"/>
      <c r="H5" s="15"/>
      <c r="I5" s="15"/>
      <c r="J5" s="7"/>
    </row>
    <row r="6" spans="1:11" ht="15.75" x14ac:dyDescent="0.25">
      <c r="A6" s="8"/>
      <c r="B6" s="169" t="s">
        <v>369</v>
      </c>
      <c r="C6" s="169"/>
      <c r="D6" s="169"/>
      <c r="E6" s="16"/>
      <c r="F6" s="17"/>
      <c r="G6" s="18"/>
      <c r="H6" s="18"/>
      <c r="I6" s="18"/>
      <c r="J6" s="7"/>
    </row>
    <row r="7" spans="1:11" ht="15" x14ac:dyDescent="0.25">
      <c r="A7" s="8"/>
      <c r="B7" s="19" t="s">
        <v>49</v>
      </c>
      <c r="C7" s="15"/>
      <c r="D7" s="7"/>
      <c r="E7" s="19"/>
      <c r="F7" s="21"/>
      <c r="H7" s="15"/>
      <c r="I7" s="15"/>
      <c r="J7" s="7"/>
    </row>
    <row r="8" spans="1:11" ht="31.5" customHeight="1" x14ac:dyDescent="0.2">
      <c r="A8" s="8"/>
      <c r="B8" s="23" t="s">
        <v>155</v>
      </c>
      <c r="C8" s="7"/>
      <c r="G8" s="14"/>
      <c r="J8" s="7"/>
    </row>
    <row r="9" spans="1:11" ht="15.75" x14ac:dyDescent="0.25">
      <c r="A9" s="28"/>
      <c r="B9" s="23" t="s">
        <v>156</v>
      </c>
      <c r="E9" s="29"/>
      <c r="F9" s="29"/>
      <c r="G9" s="29"/>
      <c r="H9" s="29"/>
      <c r="I9" s="29"/>
      <c r="J9" s="29"/>
      <c r="K9" s="30"/>
    </row>
    <row r="10" spans="1:11" ht="15.75" x14ac:dyDescent="0.25">
      <c r="A10" s="28"/>
      <c r="B10" s="23"/>
      <c r="C10" s="208" t="s">
        <v>50</v>
      </c>
      <c r="D10" s="208"/>
      <c r="E10" s="29"/>
      <c r="F10" s="29"/>
      <c r="G10" s="29"/>
      <c r="H10" s="29"/>
      <c r="I10" s="29"/>
      <c r="J10" s="29"/>
      <c r="K10" s="30"/>
    </row>
    <row r="11" spans="1:11" ht="15.75" x14ac:dyDescent="0.25">
      <c r="A11" s="28"/>
      <c r="B11" s="23"/>
      <c r="C11" s="209"/>
      <c r="D11" s="209"/>
      <c r="E11" s="31"/>
      <c r="F11" s="31"/>
      <c r="G11" s="31"/>
      <c r="H11" s="31"/>
      <c r="I11" s="31"/>
      <c r="J11" s="31"/>
      <c r="K11" s="30"/>
    </row>
    <row r="12" spans="1:11" ht="15.75" x14ac:dyDescent="0.3">
      <c r="A12" s="28"/>
      <c r="C12" s="22" t="s">
        <v>506</v>
      </c>
      <c r="D12" s="210"/>
      <c r="E12" s="210"/>
      <c r="F12" s="32"/>
      <c r="G12" s="32"/>
      <c r="H12" s="32"/>
      <c r="I12" s="32"/>
      <c r="J12" s="32"/>
      <c r="K12" s="30"/>
    </row>
    <row r="13" spans="1:11" ht="16.5" thickBot="1" x14ac:dyDescent="0.25">
      <c r="D13" s="211"/>
      <c r="E13" s="211"/>
    </row>
    <row r="14" spans="1:11" s="33" customFormat="1" ht="15.75" thickBot="1" x14ac:dyDescent="0.3">
      <c r="B14" s="197" t="s">
        <v>51</v>
      </c>
      <c r="C14" s="198"/>
      <c r="D14" s="198"/>
    </row>
    <row r="15" spans="1:11" s="33" customFormat="1" ht="15.75" thickBot="1" x14ac:dyDescent="0.3">
      <c r="B15" s="34"/>
      <c r="C15" s="35"/>
      <c r="D15" s="35"/>
    </row>
    <row r="16" spans="1:11" s="33" customFormat="1" ht="15.75" customHeight="1" thickBot="1" x14ac:dyDescent="0.3">
      <c r="B16" s="197" t="s">
        <v>52</v>
      </c>
      <c r="C16" s="198"/>
      <c r="D16" s="199"/>
    </row>
    <row r="17" spans="2:7" s="33" customFormat="1" ht="15" x14ac:dyDescent="0.25">
      <c r="B17" s="200" t="s">
        <v>53</v>
      </c>
      <c r="C17" s="200" t="s">
        <v>54</v>
      </c>
      <c r="D17" s="202" t="s">
        <v>55</v>
      </c>
    </row>
    <row r="18" spans="2:7" s="33" customFormat="1" ht="15.75" thickBot="1" x14ac:dyDescent="0.3">
      <c r="B18" s="201"/>
      <c r="C18" s="201"/>
      <c r="D18" s="203"/>
    </row>
    <row r="19" spans="2:7" s="33" customFormat="1" ht="15.75" thickBot="1" x14ac:dyDescent="0.3">
      <c r="B19" s="204"/>
      <c r="C19" s="205"/>
      <c r="D19" s="205"/>
    </row>
    <row r="20" spans="2:7" s="33" customFormat="1" ht="15" x14ac:dyDescent="0.25">
      <c r="B20" s="36"/>
      <c r="C20" s="195" t="s">
        <v>56</v>
      </c>
      <c r="D20" s="196"/>
    </row>
    <row r="21" spans="2:7" s="33" customFormat="1" ht="15" x14ac:dyDescent="0.25">
      <c r="B21" s="37" t="s">
        <v>57</v>
      </c>
      <c r="C21" s="38" t="s">
        <v>58</v>
      </c>
      <c r="D21" s="39">
        <v>8.0000000000000002E-3</v>
      </c>
    </row>
    <row r="22" spans="2:7" s="33" customFormat="1" ht="15" x14ac:dyDescent="0.25">
      <c r="B22" s="37" t="s">
        <v>59</v>
      </c>
      <c r="C22" s="38" t="s">
        <v>60</v>
      </c>
      <c r="D22" s="39">
        <v>8.9999999999999993E-3</v>
      </c>
      <c r="E22" s="40"/>
    </row>
    <row r="23" spans="2:7" s="33" customFormat="1" ht="15" x14ac:dyDescent="0.25">
      <c r="B23" s="37" t="s">
        <v>61</v>
      </c>
      <c r="C23" s="38" t="s">
        <v>62</v>
      </c>
      <c r="D23" s="39">
        <v>8.0000000000000002E-3</v>
      </c>
    </row>
    <row r="24" spans="2:7" s="33" customFormat="1" ht="15" x14ac:dyDescent="0.25">
      <c r="B24" s="37" t="s">
        <v>63</v>
      </c>
      <c r="C24" s="38" t="s">
        <v>64</v>
      </c>
      <c r="D24" s="39">
        <v>2.2450000000000001E-2</v>
      </c>
    </row>
    <row r="25" spans="2:7" s="33" customFormat="1" ht="15.75" thickBot="1" x14ac:dyDescent="0.3">
      <c r="B25" s="189" t="s">
        <v>65</v>
      </c>
      <c r="C25" s="190"/>
      <c r="D25" s="41">
        <f>SUM(D21:D24)</f>
        <v>4.7450000000000006E-2</v>
      </c>
    </row>
    <row r="26" spans="2:7" s="33" customFormat="1" ht="15.75" thickBot="1" x14ac:dyDescent="0.3">
      <c r="B26" s="206"/>
      <c r="C26" s="207"/>
      <c r="D26" s="207"/>
    </row>
    <row r="27" spans="2:7" s="33" customFormat="1" ht="15" x14ac:dyDescent="0.25">
      <c r="B27" s="36"/>
      <c r="C27" s="195" t="s">
        <v>66</v>
      </c>
      <c r="D27" s="196"/>
    </row>
    <row r="28" spans="2:7" s="33" customFormat="1" ht="15" x14ac:dyDescent="0.25">
      <c r="B28" s="37" t="s">
        <v>67</v>
      </c>
      <c r="C28" s="38" t="s">
        <v>68</v>
      </c>
      <c r="D28" s="39">
        <v>0.06</v>
      </c>
      <c r="E28" s="33" t="s">
        <v>69</v>
      </c>
      <c r="G28"/>
    </row>
    <row r="29" spans="2:7" s="33" customFormat="1" ht="15.75" thickBot="1" x14ac:dyDescent="0.3">
      <c r="B29" s="189" t="s">
        <v>70</v>
      </c>
      <c r="C29" s="190"/>
      <c r="D29" s="41">
        <f>SUM(D28)</f>
        <v>0.06</v>
      </c>
    </row>
    <row r="30" spans="2:7" s="33" customFormat="1" ht="15.75" thickBot="1" x14ac:dyDescent="0.3">
      <c r="B30" s="206"/>
      <c r="C30" s="207"/>
      <c r="D30" s="207"/>
    </row>
    <row r="31" spans="2:7" s="33" customFormat="1" ht="15" x14ac:dyDescent="0.25">
      <c r="B31" s="36"/>
      <c r="C31" s="195" t="s">
        <v>71</v>
      </c>
      <c r="D31" s="196"/>
    </row>
    <row r="32" spans="2:7" s="33" customFormat="1" ht="15" x14ac:dyDescent="0.25">
      <c r="B32" s="182" t="s">
        <v>72</v>
      </c>
      <c r="C32" s="38" t="s">
        <v>73</v>
      </c>
      <c r="D32" s="39">
        <v>6.4999999999999997E-3</v>
      </c>
    </row>
    <row r="33" spans="2:4" s="33" customFormat="1" ht="15" x14ac:dyDescent="0.25">
      <c r="B33" s="183"/>
      <c r="C33" s="38" t="s">
        <v>74</v>
      </c>
      <c r="D33" s="39">
        <v>0.03</v>
      </c>
    </row>
    <row r="34" spans="2:4" s="33" customFormat="1" ht="15" x14ac:dyDescent="0.25">
      <c r="B34" s="183"/>
      <c r="C34" s="185" t="s">
        <v>75</v>
      </c>
      <c r="D34" s="187">
        <v>0.03</v>
      </c>
    </row>
    <row r="35" spans="2:4" s="33" customFormat="1" ht="15" x14ac:dyDescent="0.25">
      <c r="B35" s="183"/>
      <c r="C35" s="186"/>
      <c r="D35" s="188"/>
    </row>
    <row r="36" spans="2:4" s="33" customFormat="1" ht="15" x14ac:dyDescent="0.25">
      <c r="B36" s="184"/>
      <c r="C36" s="42" t="s">
        <v>76</v>
      </c>
      <c r="D36" s="43">
        <v>4.4999999999999998E-2</v>
      </c>
    </row>
    <row r="37" spans="2:4" s="33" customFormat="1" ht="15.75" thickBot="1" x14ac:dyDescent="0.3">
      <c r="B37" s="189" t="s">
        <v>77</v>
      </c>
      <c r="C37" s="190"/>
      <c r="D37" s="41">
        <f>SUM(D32:D36)</f>
        <v>0.1115</v>
      </c>
    </row>
    <row r="38" spans="2:4" s="33" customFormat="1" ht="15" x14ac:dyDescent="0.25">
      <c r="B38" s="191"/>
      <c r="C38" s="192"/>
      <c r="D38" s="192"/>
    </row>
    <row r="39" spans="2:4" s="33" customFormat="1" ht="15" x14ac:dyDescent="0.25">
      <c r="B39" s="193" t="s">
        <v>78</v>
      </c>
      <c r="C39" s="194"/>
      <c r="D39" s="194"/>
    </row>
    <row r="40" spans="2:4" s="33" customFormat="1" ht="15.75" thickBot="1" x14ac:dyDescent="0.3">
      <c r="B40" s="44"/>
      <c r="C40" s="45"/>
      <c r="D40" s="45"/>
    </row>
    <row r="41" spans="2:4" s="33" customFormat="1" ht="15" x14ac:dyDescent="0.25">
      <c r="B41" s="170"/>
      <c r="C41" s="171"/>
      <c r="D41" s="172"/>
    </row>
    <row r="42" spans="2:4" s="33" customFormat="1" ht="15.75" thickBot="1" x14ac:dyDescent="0.3">
      <c r="B42" s="173"/>
      <c r="C42" s="174"/>
      <c r="D42" s="175"/>
    </row>
    <row r="43" spans="2:4" s="33" customFormat="1" ht="15.75" thickBot="1" x14ac:dyDescent="0.3">
      <c r="B43" s="46"/>
      <c r="C43" s="47"/>
      <c r="D43" s="48"/>
    </row>
    <row r="44" spans="2:4" s="33" customFormat="1" ht="15" x14ac:dyDescent="0.25">
      <c r="B44" s="176" t="s">
        <v>79</v>
      </c>
      <c r="C44" s="177"/>
      <c r="D44" s="180">
        <f>ROUND(((((1+(D24+D21+D22))*(1+D23)*(1+D29))/(1-D37))-1),4)</f>
        <v>0.25</v>
      </c>
    </row>
    <row r="45" spans="2:4" s="33" customFormat="1" ht="15.75" thickBot="1" x14ac:dyDescent="0.3">
      <c r="B45" s="178"/>
      <c r="C45" s="179"/>
      <c r="D45" s="181"/>
    </row>
    <row r="46" spans="2:4" s="33" customFormat="1" ht="15.75" x14ac:dyDescent="0.25">
      <c r="B46" s="49"/>
      <c r="C46" s="50"/>
      <c r="D46" s="51"/>
    </row>
    <row r="47" spans="2:4" s="33" customFormat="1" ht="15" x14ac:dyDescent="0.25">
      <c r="B47" s="52"/>
      <c r="C47" s="53"/>
      <c r="D47" s="53"/>
    </row>
    <row r="48" spans="2:4" s="33" customFormat="1" ht="15" x14ac:dyDescent="0.25"/>
  </sheetData>
  <mergeCells count="27">
    <mergeCell ref="B30:D30"/>
    <mergeCell ref="B14:D14"/>
    <mergeCell ref="C10:D10"/>
    <mergeCell ref="C11:D11"/>
    <mergeCell ref="D12:E12"/>
    <mergeCell ref="D13:E13"/>
    <mergeCell ref="C20:D20"/>
    <mergeCell ref="B25:C25"/>
    <mergeCell ref="B26:D26"/>
    <mergeCell ref="C27:D27"/>
    <mergeCell ref="B29:C29"/>
    <mergeCell ref="B6:D6"/>
    <mergeCell ref="B41:D42"/>
    <mergeCell ref="B44:C45"/>
    <mergeCell ref="D44:D45"/>
    <mergeCell ref="B32:B36"/>
    <mergeCell ref="C34:C35"/>
    <mergeCell ref="D34:D35"/>
    <mergeCell ref="B37:C37"/>
    <mergeCell ref="B38:D38"/>
    <mergeCell ref="B39:D39"/>
    <mergeCell ref="C31:D31"/>
    <mergeCell ref="B16:D16"/>
    <mergeCell ref="B17:B18"/>
    <mergeCell ref="C17:C18"/>
    <mergeCell ref="D17:D18"/>
    <mergeCell ref="B19:D19"/>
  </mergeCells>
  <pageMargins left="0.511811024" right="0.511811024" top="0.78740157499999996" bottom="0.78740157499999996" header="0.31496062000000002" footer="0.31496062000000002"/>
  <pageSetup paperSize="9" scale="91" orientation="portrait" r:id="rId1"/>
  <colBreaks count="1" manualBreakCount="1">
    <brk id="4"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7"/>
  <sheetViews>
    <sheetView view="pageBreakPreview" zoomScale="85" zoomScaleNormal="85" zoomScaleSheetLayoutView="85" workbookViewId="0">
      <selection activeCell="D20" sqref="D20"/>
    </sheetView>
  </sheetViews>
  <sheetFormatPr defaultRowHeight="14.25" x14ac:dyDescent="0.2"/>
  <cols>
    <col min="1" max="1" width="10.25" customWidth="1"/>
    <col min="3" max="3" width="65.375" customWidth="1"/>
    <col min="4" max="4" width="16.125" style="108" customWidth="1"/>
    <col min="5" max="5" width="14.125" style="108" customWidth="1"/>
    <col min="6" max="7" width="14.125" style="1" customWidth="1"/>
  </cols>
  <sheetData>
    <row r="1" spans="1:9" x14ac:dyDescent="0.2">
      <c r="A1" s="3"/>
      <c r="B1" s="3"/>
      <c r="C1" s="4"/>
      <c r="D1" s="5"/>
      <c r="E1" s="5"/>
      <c r="F1" s="6"/>
      <c r="G1" s="14"/>
    </row>
    <row r="2" spans="1:9" x14ac:dyDescent="0.2">
      <c r="A2" s="4"/>
      <c r="B2" s="4"/>
      <c r="C2" s="4"/>
      <c r="D2" s="5"/>
      <c r="E2" s="5"/>
      <c r="F2" s="6"/>
      <c r="G2" s="14"/>
    </row>
    <row r="3" spans="1:9" x14ac:dyDescent="0.2">
      <c r="A3" s="4"/>
      <c r="B3" s="4"/>
      <c r="C3" s="4"/>
      <c r="D3" s="5"/>
      <c r="E3" s="5"/>
      <c r="F3" s="6"/>
      <c r="G3" s="14"/>
    </row>
    <row r="4" spans="1:9" x14ac:dyDescent="0.2">
      <c r="A4" s="4"/>
      <c r="B4" s="4"/>
      <c r="C4" s="4"/>
      <c r="D4" s="5"/>
      <c r="E4" s="5"/>
      <c r="F4" s="6"/>
      <c r="G4" s="14"/>
    </row>
    <row r="5" spans="1:9" x14ac:dyDescent="0.2">
      <c r="A5" s="4"/>
      <c r="B5" s="4"/>
      <c r="C5" s="4"/>
      <c r="D5" s="5"/>
      <c r="E5" s="5"/>
      <c r="F5" s="6"/>
      <c r="G5" s="14"/>
    </row>
    <row r="6" spans="1:9" ht="15.75" x14ac:dyDescent="0.25">
      <c r="A6" s="9" t="s">
        <v>368</v>
      </c>
      <c r="C6" s="10"/>
      <c r="D6" s="12"/>
      <c r="E6" s="13"/>
      <c r="F6" s="14"/>
      <c r="G6" s="15"/>
      <c r="H6" s="15"/>
      <c r="I6" s="7"/>
    </row>
    <row r="7" spans="1:9" ht="15.75" customHeight="1" x14ac:dyDescent="0.25">
      <c r="A7" s="169" t="s">
        <v>369</v>
      </c>
      <c r="B7" s="169"/>
      <c r="C7" s="169"/>
      <c r="D7" s="169"/>
      <c r="E7" s="169"/>
      <c r="F7" s="169"/>
      <c r="G7" s="14"/>
    </row>
    <row r="8" spans="1:9" ht="15.75" x14ac:dyDescent="0.3">
      <c r="A8" s="19" t="s">
        <v>49</v>
      </c>
      <c r="B8" s="15"/>
      <c r="C8" s="7"/>
      <c r="D8" s="107" t="s">
        <v>506</v>
      </c>
      <c r="E8" s="110"/>
      <c r="F8" s="15"/>
      <c r="G8" s="14"/>
    </row>
    <row r="9" spans="1:9" ht="15.75" x14ac:dyDescent="0.2">
      <c r="A9" s="23" t="s">
        <v>155</v>
      </c>
      <c r="B9" s="7"/>
      <c r="C9" s="23" t="s">
        <v>156</v>
      </c>
      <c r="D9" s="106"/>
      <c r="E9" s="209" t="s">
        <v>50</v>
      </c>
      <c r="F9" s="209"/>
      <c r="G9" s="14"/>
    </row>
    <row r="11" spans="1:9" x14ac:dyDescent="0.2">
      <c r="A11" s="220" t="s">
        <v>295</v>
      </c>
      <c r="B11" s="221"/>
      <c r="C11" s="221"/>
      <c r="D11" s="221"/>
      <c r="E11" s="221"/>
      <c r="F11" s="221"/>
      <c r="G11" s="221"/>
      <c r="H11" s="221"/>
      <c r="I11" s="222"/>
    </row>
    <row r="12" spans="1:9" ht="43.5" customHeight="1" x14ac:dyDescent="0.2">
      <c r="A12" s="75" t="s">
        <v>1</v>
      </c>
      <c r="B12" s="111" t="s">
        <v>2</v>
      </c>
      <c r="C12" s="111" t="s">
        <v>3</v>
      </c>
      <c r="D12" s="76" t="s">
        <v>4</v>
      </c>
      <c r="E12" s="82" t="s">
        <v>5</v>
      </c>
      <c r="F12" s="80" t="s">
        <v>292</v>
      </c>
      <c r="G12" s="80" t="s">
        <v>8</v>
      </c>
      <c r="H12" s="75" t="s">
        <v>9</v>
      </c>
      <c r="I12" s="75" t="s">
        <v>293</v>
      </c>
    </row>
    <row r="13" spans="1:9" x14ac:dyDescent="0.2">
      <c r="A13" s="99">
        <v>9101</v>
      </c>
      <c r="B13" s="154" t="s">
        <v>14</v>
      </c>
      <c r="C13" s="154" t="s">
        <v>153</v>
      </c>
      <c r="D13" s="78" t="s">
        <v>151</v>
      </c>
      <c r="E13" s="99">
        <v>447</v>
      </c>
      <c r="F13" s="81">
        <v>156.19999999999999</v>
      </c>
      <c r="G13" s="81">
        <v>69821.399999999994</v>
      </c>
      <c r="H13" s="99">
        <v>24.6</v>
      </c>
      <c r="I13" s="99">
        <v>24.6</v>
      </c>
    </row>
    <row r="14" spans="1:9" ht="25.5" x14ac:dyDescent="0.2">
      <c r="A14" s="99">
        <v>96116</v>
      </c>
      <c r="B14" s="154" t="s">
        <v>13</v>
      </c>
      <c r="C14" s="154" t="s">
        <v>317</v>
      </c>
      <c r="D14" s="78" t="s">
        <v>149</v>
      </c>
      <c r="E14" s="99">
        <v>631</v>
      </c>
      <c r="F14" s="81">
        <v>91.87</v>
      </c>
      <c r="G14" s="81">
        <v>57969.97</v>
      </c>
      <c r="H14" s="99">
        <v>20.43</v>
      </c>
      <c r="I14" s="99">
        <v>45.03</v>
      </c>
    </row>
    <row r="15" spans="1:9" x14ac:dyDescent="0.2">
      <c r="A15" s="99">
        <v>3145</v>
      </c>
      <c r="B15" s="154" t="s">
        <v>14</v>
      </c>
      <c r="C15" s="154" t="s">
        <v>309</v>
      </c>
      <c r="D15" s="78" t="s">
        <v>149</v>
      </c>
      <c r="E15" s="99">
        <v>742.33</v>
      </c>
      <c r="F15" s="81">
        <v>30.42</v>
      </c>
      <c r="G15" s="81">
        <v>22581.67</v>
      </c>
      <c r="H15" s="99">
        <v>7.96</v>
      </c>
      <c r="I15" s="99">
        <v>52.98</v>
      </c>
    </row>
    <row r="16" spans="1:9" ht="25.5" x14ac:dyDescent="0.2">
      <c r="A16" s="99">
        <v>97064</v>
      </c>
      <c r="B16" s="154" t="s">
        <v>13</v>
      </c>
      <c r="C16" s="154" t="s">
        <v>302</v>
      </c>
      <c r="D16" s="78" t="s">
        <v>12</v>
      </c>
      <c r="E16" s="103">
        <v>1050</v>
      </c>
      <c r="F16" s="81">
        <v>16.05</v>
      </c>
      <c r="G16" s="81">
        <v>16852.5</v>
      </c>
      <c r="H16" s="99">
        <v>5.94</v>
      </c>
      <c r="I16" s="99">
        <v>58.92</v>
      </c>
    </row>
    <row r="17" spans="1:9" ht="25.5" x14ac:dyDescent="0.2">
      <c r="A17" s="77" t="s">
        <v>354</v>
      </c>
      <c r="B17" s="154" t="s">
        <v>11</v>
      </c>
      <c r="C17" s="154" t="s">
        <v>355</v>
      </c>
      <c r="D17" s="78" t="s">
        <v>150</v>
      </c>
      <c r="E17" s="99">
        <v>20</v>
      </c>
      <c r="F17" s="81">
        <v>785.62</v>
      </c>
      <c r="G17" s="81">
        <v>15712.4</v>
      </c>
      <c r="H17" s="99">
        <v>5.54</v>
      </c>
      <c r="I17" s="99">
        <v>64.459999999999994</v>
      </c>
    </row>
    <row r="18" spans="1:9" ht="25.5" x14ac:dyDescent="0.2">
      <c r="A18" s="99">
        <v>92395</v>
      </c>
      <c r="B18" s="154" t="s">
        <v>13</v>
      </c>
      <c r="C18" s="154" t="s">
        <v>333</v>
      </c>
      <c r="D18" s="78" t="s">
        <v>149</v>
      </c>
      <c r="E18" s="99">
        <v>100</v>
      </c>
      <c r="F18" s="81">
        <v>106.53</v>
      </c>
      <c r="G18" s="81">
        <v>10653</v>
      </c>
      <c r="H18" s="99">
        <v>3.75</v>
      </c>
      <c r="I18" s="99">
        <v>68.209999999999994</v>
      </c>
    </row>
    <row r="19" spans="1:9" x14ac:dyDescent="0.2">
      <c r="A19" s="99">
        <v>681</v>
      </c>
      <c r="B19" s="154" t="s">
        <v>11</v>
      </c>
      <c r="C19" s="154" t="s">
        <v>30</v>
      </c>
      <c r="D19" s="78" t="s">
        <v>32</v>
      </c>
      <c r="E19" s="99">
        <v>2</v>
      </c>
      <c r="F19" s="81">
        <v>5279.05</v>
      </c>
      <c r="G19" s="81">
        <v>10558.1</v>
      </c>
      <c r="H19" s="99">
        <v>3.72</v>
      </c>
      <c r="I19" s="99">
        <v>71.930000000000007</v>
      </c>
    </row>
    <row r="20" spans="1:9" ht="25.5" x14ac:dyDescent="0.2">
      <c r="A20" s="99">
        <v>83694</v>
      </c>
      <c r="B20" s="154" t="s">
        <v>13</v>
      </c>
      <c r="C20" s="154" t="s">
        <v>330</v>
      </c>
      <c r="D20" s="78" t="s">
        <v>149</v>
      </c>
      <c r="E20" s="99">
        <v>500</v>
      </c>
      <c r="F20" s="81">
        <v>18.510000000000002</v>
      </c>
      <c r="G20" s="81">
        <v>9255</v>
      </c>
      <c r="H20" s="99">
        <v>3.26</v>
      </c>
      <c r="I20" s="99">
        <v>75.19</v>
      </c>
    </row>
    <row r="21" spans="1:9" x14ac:dyDescent="0.2">
      <c r="A21" s="99">
        <v>85375</v>
      </c>
      <c r="B21" s="154" t="s">
        <v>13</v>
      </c>
      <c r="C21" s="154" t="s">
        <v>327</v>
      </c>
      <c r="D21" s="78" t="s">
        <v>149</v>
      </c>
      <c r="E21" s="99">
        <v>600</v>
      </c>
      <c r="F21" s="81">
        <v>14.3</v>
      </c>
      <c r="G21" s="81">
        <v>8580</v>
      </c>
      <c r="H21" s="99">
        <v>3.02</v>
      </c>
      <c r="I21" s="99">
        <v>78.22</v>
      </c>
    </row>
    <row r="22" spans="1:9" ht="25.5" x14ac:dyDescent="0.2">
      <c r="A22" s="99">
        <v>72136</v>
      </c>
      <c r="B22" s="154" t="s">
        <v>13</v>
      </c>
      <c r="C22" s="154" t="s">
        <v>321</v>
      </c>
      <c r="D22" s="78" t="s">
        <v>149</v>
      </c>
      <c r="E22" s="99">
        <v>68</v>
      </c>
      <c r="F22" s="81">
        <v>105.13</v>
      </c>
      <c r="G22" s="81">
        <v>7148.84</v>
      </c>
      <c r="H22" s="99">
        <v>2.52</v>
      </c>
      <c r="I22" s="99">
        <v>80.739999999999995</v>
      </c>
    </row>
    <row r="23" spans="1:9" x14ac:dyDescent="0.2">
      <c r="A23" s="99">
        <v>98504</v>
      </c>
      <c r="B23" s="154" t="s">
        <v>13</v>
      </c>
      <c r="C23" s="154" t="s">
        <v>324</v>
      </c>
      <c r="D23" s="78" t="s">
        <v>149</v>
      </c>
      <c r="E23" s="99">
        <v>300</v>
      </c>
      <c r="F23" s="81">
        <v>19.12</v>
      </c>
      <c r="G23" s="81">
        <v>5736</v>
      </c>
      <c r="H23" s="99">
        <v>2.02</v>
      </c>
      <c r="I23" s="99">
        <v>82.76</v>
      </c>
    </row>
    <row r="24" spans="1:9" x14ac:dyDescent="0.2">
      <c r="A24" s="99">
        <v>43</v>
      </c>
      <c r="B24" s="154" t="s">
        <v>14</v>
      </c>
      <c r="C24" s="154" t="s">
        <v>307</v>
      </c>
      <c r="D24" s="78" t="s">
        <v>151</v>
      </c>
      <c r="E24" s="99">
        <v>447</v>
      </c>
      <c r="F24" s="81">
        <v>11.13</v>
      </c>
      <c r="G24" s="81">
        <v>4975.1099999999997</v>
      </c>
      <c r="H24" s="99">
        <v>1.75</v>
      </c>
      <c r="I24" s="99">
        <v>84.51</v>
      </c>
    </row>
    <row r="25" spans="1:9" ht="25.5" x14ac:dyDescent="0.2">
      <c r="A25" s="99">
        <v>336</v>
      </c>
      <c r="B25" s="154" t="s">
        <v>14</v>
      </c>
      <c r="C25" s="154" t="s">
        <v>357</v>
      </c>
      <c r="D25" s="78" t="s">
        <v>150</v>
      </c>
      <c r="E25" s="99">
        <v>2</v>
      </c>
      <c r="F25" s="81">
        <v>2442.42</v>
      </c>
      <c r="G25" s="81">
        <v>4884.84</v>
      </c>
      <c r="H25" s="99">
        <v>1.72</v>
      </c>
      <c r="I25" s="99">
        <v>86.23</v>
      </c>
    </row>
    <row r="26" spans="1:9" ht="25.5" x14ac:dyDescent="0.2">
      <c r="A26" s="99">
        <v>98557</v>
      </c>
      <c r="B26" s="154" t="s">
        <v>13</v>
      </c>
      <c r="C26" s="154" t="s">
        <v>312</v>
      </c>
      <c r="D26" s="78" t="s">
        <v>149</v>
      </c>
      <c r="E26" s="99">
        <v>91.8</v>
      </c>
      <c r="F26" s="81">
        <v>44.65</v>
      </c>
      <c r="G26" s="81">
        <v>4098.87</v>
      </c>
      <c r="H26" s="99">
        <v>1.44</v>
      </c>
      <c r="I26" s="99">
        <v>87.67</v>
      </c>
    </row>
    <row r="27" spans="1:9" x14ac:dyDescent="0.2">
      <c r="A27" s="99">
        <v>2394</v>
      </c>
      <c r="B27" s="154" t="s">
        <v>14</v>
      </c>
      <c r="C27" s="154" t="s">
        <v>152</v>
      </c>
      <c r="D27" s="78" t="s">
        <v>148</v>
      </c>
      <c r="E27" s="99">
        <v>30</v>
      </c>
      <c r="F27" s="81">
        <v>121.52</v>
      </c>
      <c r="G27" s="81">
        <v>3645.6</v>
      </c>
      <c r="H27" s="99">
        <v>1.28</v>
      </c>
      <c r="I27" s="99">
        <v>88.96</v>
      </c>
    </row>
    <row r="28" spans="1:9" ht="25.5" x14ac:dyDescent="0.2">
      <c r="A28" s="99">
        <v>11849</v>
      </c>
      <c r="B28" s="154" t="s">
        <v>14</v>
      </c>
      <c r="C28" s="154" t="s">
        <v>495</v>
      </c>
      <c r="D28" s="78" t="s">
        <v>149</v>
      </c>
      <c r="E28" s="99">
        <v>88</v>
      </c>
      <c r="F28" s="81">
        <v>41.33</v>
      </c>
      <c r="G28" s="81">
        <v>3637.04</v>
      </c>
      <c r="H28" s="99">
        <v>1.28</v>
      </c>
      <c r="I28" s="99">
        <v>90.24</v>
      </c>
    </row>
    <row r="29" spans="1:9" ht="25.5" x14ac:dyDescent="0.2">
      <c r="A29" s="99">
        <v>4918</v>
      </c>
      <c r="B29" s="154" t="s">
        <v>14</v>
      </c>
      <c r="C29" s="154" t="s">
        <v>341</v>
      </c>
      <c r="D29" s="78" t="s">
        <v>149</v>
      </c>
      <c r="E29" s="99">
        <v>12</v>
      </c>
      <c r="F29" s="81">
        <v>281.88</v>
      </c>
      <c r="G29" s="81">
        <v>3382.56</v>
      </c>
      <c r="H29" s="99">
        <v>1.19</v>
      </c>
      <c r="I29" s="99">
        <v>91.43</v>
      </c>
    </row>
    <row r="30" spans="1:9" ht="38.25" x14ac:dyDescent="0.2">
      <c r="A30" s="99">
        <v>90281</v>
      </c>
      <c r="B30" s="154" t="s">
        <v>13</v>
      </c>
      <c r="C30" s="154" t="s">
        <v>344</v>
      </c>
      <c r="D30" s="78" t="s">
        <v>148</v>
      </c>
      <c r="E30" s="99">
        <v>3</v>
      </c>
      <c r="F30" s="81">
        <v>943.61</v>
      </c>
      <c r="G30" s="81">
        <v>2830.83</v>
      </c>
      <c r="H30" s="99">
        <v>1</v>
      </c>
      <c r="I30" s="99">
        <v>92.43</v>
      </c>
    </row>
    <row r="31" spans="1:9" ht="38.25" x14ac:dyDescent="0.2">
      <c r="A31" s="99">
        <v>97886</v>
      </c>
      <c r="B31" s="154" t="s">
        <v>13</v>
      </c>
      <c r="C31" s="154" t="s">
        <v>503</v>
      </c>
      <c r="D31" s="78" t="s">
        <v>19</v>
      </c>
      <c r="E31" s="99">
        <v>16</v>
      </c>
      <c r="F31" s="81">
        <v>169.35</v>
      </c>
      <c r="G31" s="81">
        <v>2709.6</v>
      </c>
      <c r="H31" s="99">
        <v>0.95</v>
      </c>
      <c r="I31" s="99">
        <v>93.38</v>
      </c>
    </row>
    <row r="32" spans="1:9" ht="38.25" x14ac:dyDescent="0.2">
      <c r="A32" s="99">
        <v>91594</v>
      </c>
      <c r="B32" s="154" t="s">
        <v>13</v>
      </c>
      <c r="C32" s="154" t="s">
        <v>347</v>
      </c>
      <c r="D32" s="78" t="s">
        <v>37</v>
      </c>
      <c r="E32" s="99">
        <v>150</v>
      </c>
      <c r="F32" s="81">
        <v>17.2</v>
      </c>
      <c r="G32" s="81">
        <v>2580</v>
      </c>
      <c r="H32" s="99">
        <v>0.91</v>
      </c>
      <c r="I32" s="99">
        <v>94.29</v>
      </c>
    </row>
    <row r="33" spans="1:9" ht="51" x14ac:dyDescent="0.2">
      <c r="A33" s="77" t="s">
        <v>483</v>
      </c>
      <c r="B33" s="154" t="s">
        <v>13</v>
      </c>
      <c r="C33" s="154" t="s">
        <v>484</v>
      </c>
      <c r="D33" s="78" t="s">
        <v>32</v>
      </c>
      <c r="E33" s="99">
        <v>2</v>
      </c>
      <c r="F33" s="81">
        <v>1116.17</v>
      </c>
      <c r="G33" s="81">
        <v>2232.34</v>
      </c>
      <c r="H33" s="99">
        <v>0.79</v>
      </c>
      <c r="I33" s="99">
        <v>95.08</v>
      </c>
    </row>
    <row r="34" spans="1:9" x14ac:dyDescent="0.2">
      <c r="A34" s="99">
        <v>26</v>
      </c>
      <c r="B34" s="154" t="s">
        <v>14</v>
      </c>
      <c r="C34" s="154" t="s">
        <v>507</v>
      </c>
      <c r="D34" s="78" t="s">
        <v>148</v>
      </c>
      <c r="E34" s="99">
        <v>120</v>
      </c>
      <c r="F34" s="81">
        <v>18.57</v>
      </c>
      <c r="G34" s="81">
        <v>2228.4</v>
      </c>
      <c r="H34" s="99">
        <v>0.79</v>
      </c>
      <c r="I34" s="99">
        <v>95.87</v>
      </c>
    </row>
    <row r="35" spans="1:9" ht="38.25" x14ac:dyDescent="0.2">
      <c r="A35" s="99">
        <v>89584</v>
      </c>
      <c r="B35" s="154" t="s">
        <v>13</v>
      </c>
      <c r="C35" s="154" t="s">
        <v>315</v>
      </c>
      <c r="D35" s="78" t="s">
        <v>19</v>
      </c>
      <c r="E35" s="99">
        <v>30</v>
      </c>
      <c r="F35" s="81">
        <v>68.27</v>
      </c>
      <c r="G35" s="81">
        <v>2048.1</v>
      </c>
      <c r="H35" s="99">
        <v>0.72</v>
      </c>
      <c r="I35" s="99">
        <v>96.59</v>
      </c>
    </row>
    <row r="36" spans="1:9" x14ac:dyDescent="0.2">
      <c r="A36" s="77" t="s">
        <v>17</v>
      </c>
      <c r="B36" s="154" t="s">
        <v>13</v>
      </c>
      <c r="C36" s="154" t="s">
        <v>18</v>
      </c>
      <c r="D36" s="78" t="s">
        <v>149</v>
      </c>
      <c r="E36" s="99">
        <v>2.7</v>
      </c>
      <c r="F36" s="81">
        <v>688.58</v>
      </c>
      <c r="G36" s="81">
        <v>1859.16</v>
      </c>
      <c r="H36" s="99">
        <v>0.66</v>
      </c>
      <c r="I36" s="99">
        <v>97.24</v>
      </c>
    </row>
    <row r="37" spans="1:9" ht="25.5" x14ac:dyDescent="0.2">
      <c r="A37" s="99">
        <v>91926</v>
      </c>
      <c r="B37" s="154" t="s">
        <v>13</v>
      </c>
      <c r="C37" s="154" t="s">
        <v>213</v>
      </c>
      <c r="D37" s="78" t="s">
        <v>12</v>
      </c>
      <c r="E37" s="99">
        <v>350</v>
      </c>
      <c r="F37" s="81">
        <v>4.6500000000000004</v>
      </c>
      <c r="G37" s="81">
        <v>1627.5</v>
      </c>
      <c r="H37" s="99">
        <v>0.56999999999999995</v>
      </c>
      <c r="I37" s="99">
        <v>97.82</v>
      </c>
    </row>
    <row r="38" spans="1:9" x14ac:dyDescent="0.2">
      <c r="A38" s="99">
        <v>3240</v>
      </c>
      <c r="B38" s="154" t="s">
        <v>14</v>
      </c>
      <c r="C38" s="154" t="s">
        <v>319</v>
      </c>
      <c r="D38" s="78" t="s">
        <v>149</v>
      </c>
      <c r="E38" s="99">
        <v>68</v>
      </c>
      <c r="F38" s="81">
        <v>20.92</v>
      </c>
      <c r="G38" s="81">
        <v>1422.56</v>
      </c>
      <c r="H38" s="99">
        <v>0.5</v>
      </c>
      <c r="I38" s="99">
        <v>98.32</v>
      </c>
    </row>
    <row r="39" spans="1:9" ht="25.5" x14ac:dyDescent="0.2">
      <c r="A39" s="99">
        <v>98546</v>
      </c>
      <c r="B39" s="154" t="s">
        <v>13</v>
      </c>
      <c r="C39" s="154" t="s">
        <v>350</v>
      </c>
      <c r="D39" s="78" t="s">
        <v>149</v>
      </c>
      <c r="E39" s="99">
        <v>12</v>
      </c>
      <c r="F39" s="81">
        <v>109.88</v>
      </c>
      <c r="G39" s="81">
        <v>1318.56</v>
      </c>
      <c r="H39" s="99">
        <v>0.46</v>
      </c>
      <c r="I39" s="99">
        <v>98.78</v>
      </c>
    </row>
    <row r="40" spans="1:9" ht="38.25" x14ac:dyDescent="0.2">
      <c r="A40" s="77" t="s">
        <v>337</v>
      </c>
      <c r="B40" s="154" t="s">
        <v>11</v>
      </c>
      <c r="C40" s="154" t="s">
        <v>338</v>
      </c>
      <c r="D40" s="78" t="s">
        <v>43</v>
      </c>
      <c r="E40" s="99">
        <v>1</v>
      </c>
      <c r="F40" s="81">
        <v>1266.6300000000001</v>
      </c>
      <c r="G40" s="81">
        <v>1266.6300000000001</v>
      </c>
      <c r="H40" s="99">
        <v>0.45</v>
      </c>
      <c r="I40" s="99">
        <v>99.23</v>
      </c>
    </row>
    <row r="41" spans="1:9" ht="25.5" x14ac:dyDescent="0.2">
      <c r="A41" s="99">
        <v>102491</v>
      </c>
      <c r="B41" s="154" t="s">
        <v>13</v>
      </c>
      <c r="C41" s="154" t="s">
        <v>335</v>
      </c>
      <c r="D41" s="78" t="s">
        <v>149</v>
      </c>
      <c r="E41" s="99">
        <v>60</v>
      </c>
      <c r="F41" s="81">
        <v>19.829999999999998</v>
      </c>
      <c r="G41" s="81">
        <v>1189.8</v>
      </c>
      <c r="H41" s="99">
        <v>0.42</v>
      </c>
      <c r="I41" s="99">
        <v>99.65</v>
      </c>
    </row>
    <row r="42" spans="1:9" ht="38.25" x14ac:dyDescent="0.2">
      <c r="A42" s="99">
        <v>91868</v>
      </c>
      <c r="B42" s="154" t="s">
        <v>13</v>
      </c>
      <c r="C42" s="154" t="s">
        <v>359</v>
      </c>
      <c r="D42" s="78" t="s">
        <v>12</v>
      </c>
      <c r="E42" s="99">
        <v>60</v>
      </c>
      <c r="F42" s="81">
        <v>14.05</v>
      </c>
      <c r="G42" s="81">
        <v>843</v>
      </c>
      <c r="H42" s="99">
        <v>0.3</v>
      </c>
      <c r="I42" s="99">
        <v>99.94</v>
      </c>
    </row>
    <row r="43" spans="1:9" ht="38.25" customHeight="1" x14ac:dyDescent="0.2">
      <c r="A43" s="77" t="s">
        <v>298</v>
      </c>
      <c r="B43" s="154" t="s">
        <v>11</v>
      </c>
      <c r="C43" s="154" t="s">
        <v>299</v>
      </c>
      <c r="D43" s="78" t="s">
        <v>19</v>
      </c>
      <c r="E43" s="99">
        <v>1</v>
      </c>
      <c r="F43" s="81">
        <v>157.87</v>
      </c>
      <c r="G43" s="81">
        <v>157.87</v>
      </c>
      <c r="H43" s="99">
        <v>0.06</v>
      </c>
      <c r="I43" s="99">
        <v>100</v>
      </c>
    </row>
    <row r="44" spans="1:9" x14ac:dyDescent="0.2">
      <c r="A44" s="79"/>
      <c r="B44" s="79"/>
      <c r="C44" s="79"/>
      <c r="D44" s="79"/>
      <c r="E44" s="79"/>
      <c r="F44" s="109"/>
      <c r="G44" s="109"/>
      <c r="H44" s="79"/>
      <c r="I44" s="79"/>
    </row>
    <row r="45" spans="1:9" x14ac:dyDescent="0.2">
      <c r="A45" s="219"/>
      <c r="B45" s="219"/>
      <c r="C45" s="219"/>
      <c r="D45" s="157"/>
      <c r="E45" s="223" t="s">
        <v>44</v>
      </c>
      <c r="F45" s="219"/>
      <c r="G45" s="224">
        <v>227059.33</v>
      </c>
      <c r="H45" s="224"/>
      <c r="I45" s="224"/>
    </row>
    <row r="46" spans="1:9" x14ac:dyDescent="0.2">
      <c r="A46" s="219"/>
      <c r="B46" s="219"/>
      <c r="C46" s="219"/>
      <c r="D46" s="157"/>
      <c r="E46" s="223" t="s">
        <v>45</v>
      </c>
      <c r="F46" s="219"/>
      <c r="G46" s="224">
        <v>56747.92</v>
      </c>
      <c r="H46" s="224"/>
      <c r="I46" s="224"/>
    </row>
    <row r="47" spans="1:9" x14ac:dyDescent="0.2">
      <c r="A47" s="219"/>
      <c r="B47" s="219"/>
      <c r="C47" s="219"/>
      <c r="D47" s="157"/>
      <c r="E47" s="223" t="s">
        <v>46</v>
      </c>
      <c r="F47" s="219"/>
      <c r="G47" s="224">
        <v>283807.25</v>
      </c>
      <c r="H47" s="224"/>
      <c r="I47" s="224"/>
    </row>
  </sheetData>
  <mergeCells count="12">
    <mergeCell ref="A47:C47"/>
    <mergeCell ref="E9:F9"/>
    <mergeCell ref="A7:F7"/>
    <mergeCell ref="A11:I11"/>
    <mergeCell ref="A45:C45"/>
    <mergeCell ref="A46:C46"/>
    <mergeCell ref="E45:F45"/>
    <mergeCell ref="G45:I45"/>
    <mergeCell ref="E46:F46"/>
    <mergeCell ref="G46:I46"/>
    <mergeCell ref="E47:F47"/>
    <mergeCell ref="G47:I47"/>
  </mergeCells>
  <pageMargins left="0.7" right="0.7" top="0.75" bottom="0.75" header="0.3" footer="0.3"/>
  <pageSetup paperSize="9"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96586-64DC-453F-A0EE-0C8D3DC4819D}">
  <dimension ref="A1:E24"/>
  <sheetViews>
    <sheetView showGridLines="0" workbookViewId="0">
      <selection activeCell="B8" sqref="B8:E8"/>
    </sheetView>
  </sheetViews>
  <sheetFormatPr defaultRowHeight="14.25" x14ac:dyDescent="0.2"/>
  <cols>
    <col min="1" max="1" width="41.625" customWidth="1"/>
    <col min="2" max="5" width="22.75" customWidth="1"/>
  </cols>
  <sheetData>
    <row r="1" spans="1:5" s="226" customFormat="1" x14ac:dyDescent="0.2">
      <c r="B1" s="228"/>
      <c r="C1" s="228"/>
      <c r="D1" s="229"/>
      <c r="E1" s="230"/>
    </row>
    <row r="2" spans="1:5" s="226" customFormat="1" x14ac:dyDescent="0.2">
      <c r="B2" s="228"/>
      <c r="C2" s="228"/>
      <c r="D2" s="229"/>
      <c r="E2" s="230"/>
    </row>
    <row r="3" spans="1:5" s="226" customFormat="1" x14ac:dyDescent="0.2">
      <c r="B3" s="228"/>
      <c r="C3" s="228"/>
      <c r="D3" s="229"/>
      <c r="E3" s="230"/>
    </row>
    <row r="4" spans="1:5" s="226" customFormat="1" x14ac:dyDescent="0.2">
      <c r="B4" s="228"/>
      <c r="C4" s="228"/>
      <c r="D4" s="229"/>
      <c r="E4" s="230"/>
    </row>
    <row r="5" spans="1:5" s="226" customFormat="1" x14ac:dyDescent="0.2">
      <c r="A5" s="273" t="s">
        <v>709</v>
      </c>
      <c r="B5" s="273"/>
      <c r="C5" s="273"/>
      <c r="D5" s="273"/>
      <c r="E5" s="273"/>
    </row>
    <row r="6" spans="1:5" s="226" customFormat="1" x14ac:dyDescent="0.2">
      <c r="A6" s="273"/>
      <c r="B6" s="273"/>
      <c r="C6" s="273"/>
      <c r="D6" s="273"/>
      <c r="E6" s="273"/>
    </row>
    <row r="7" spans="1:5" s="226" customFormat="1" ht="18.75" x14ac:dyDescent="0.2">
      <c r="A7" s="274" t="s">
        <v>369</v>
      </c>
      <c r="B7" s="274"/>
      <c r="C7" s="274"/>
      <c r="D7" s="274"/>
      <c r="E7" s="274"/>
    </row>
    <row r="8" spans="1:5" ht="15" x14ac:dyDescent="0.2">
      <c r="A8" s="275" t="s">
        <v>672</v>
      </c>
      <c r="B8" s="275" t="s">
        <v>673</v>
      </c>
      <c r="C8" s="275"/>
      <c r="D8" s="275"/>
      <c r="E8" s="275"/>
    </row>
    <row r="9" spans="1:5" ht="15" x14ac:dyDescent="0.2">
      <c r="A9" s="275"/>
      <c r="B9" s="276" t="s">
        <v>674</v>
      </c>
      <c r="C9" s="276" t="s">
        <v>675</v>
      </c>
      <c r="D9" s="276" t="s">
        <v>676</v>
      </c>
      <c r="E9" s="276" t="s">
        <v>677</v>
      </c>
    </row>
    <row r="10" spans="1:5" ht="60" x14ac:dyDescent="0.2">
      <c r="A10" s="277" t="s">
        <v>678</v>
      </c>
      <c r="B10" s="277" t="s">
        <v>679</v>
      </c>
      <c r="C10" s="278"/>
      <c r="D10" s="278"/>
      <c r="E10" s="278"/>
    </row>
    <row r="11" spans="1:5" ht="45" x14ac:dyDescent="0.2">
      <c r="A11" s="277" t="s">
        <v>680</v>
      </c>
      <c r="B11" s="277" t="s">
        <v>681</v>
      </c>
      <c r="C11" s="278"/>
      <c r="D11" s="278" t="s">
        <v>682</v>
      </c>
      <c r="E11" s="278"/>
    </row>
    <row r="12" spans="1:5" ht="45" x14ac:dyDescent="0.2">
      <c r="A12" s="277" t="s">
        <v>683</v>
      </c>
      <c r="B12" s="278"/>
      <c r="C12" s="278"/>
      <c r="D12" s="278"/>
      <c r="E12" s="277" t="s">
        <v>684</v>
      </c>
    </row>
    <row r="13" spans="1:5" ht="60" x14ac:dyDescent="0.2">
      <c r="A13" s="277" t="s">
        <v>685</v>
      </c>
      <c r="B13" s="277" t="s">
        <v>681</v>
      </c>
      <c r="C13" s="278"/>
      <c r="D13" s="278" t="s">
        <v>682</v>
      </c>
      <c r="E13" s="278"/>
    </row>
    <row r="14" spans="1:5" ht="15" x14ac:dyDescent="0.2">
      <c r="A14" s="277" t="s">
        <v>686</v>
      </c>
      <c r="B14" s="278"/>
      <c r="C14" s="278"/>
      <c r="D14" s="278"/>
      <c r="E14" s="278" t="s">
        <v>687</v>
      </c>
    </row>
    <row r="15" spans="1:5" ht="15" x14ac:dyDescent="0.2">
      <c r="A15" s="277" t="s">
        <v>688</v>
      </c>
      <c r="B15" s="278" t="s">
        <v>689</v>
      </c>
      <c r="C15" s="278"/>
      <c r="D15" s="278"/>
      <c r="E15" s="278"/>
    </row>
    <row r="16" spans="1:5" ht="30" x14ac:dyDescent="0.2">
      <c r="A16" s="277" t="s">
        <v>690</v>
      </c>
      <c r="B16" s="277" t="s">
        <v>691</v>
      </c>
      <c r="C16" s="278"/>
      <c r="D16" s="278"/>
      <c r="E16" s="277"/>
    </row>
    <row r="17" spans="1:5" ht="45" x14ac:dyDescent="0.2">
      <c r="A17" s="277" t="s">
        <v>692</v>
      </c>
      <c r="B17" s="278"/>
      <c r="C17" s="278" t="s">
        <v>693</v>
      </c>
      <c r="D17" s="277" t="s">
        <v>694</v>
      </c>
      <c r="E17" s="277" t="s">
        <v>695</v>
      </c>
    </row>
    <row r="18" spans="1:5" ht="30" x14ac:dyDescent="0.2">
      <c r="A18" s="277" t="s">
        <v>696</v>
      </c>
      <c r="B18" s="277"/>
      <c r="C18" s="277" t="s">
        <v>697</v>
      </c>
      <c r="D18" s="277" t="s">
        <v>698</v>
      </c>
      <c r="E18" s="278"/>
    </row>
    <row r="19" spans="1:5" ht="45" x14ac:dyDescent="0.2">
      <c r="A19" s="277" t="s">
        <v>699</v>
      </c>
      <c r="B19" s="278"/>
      <c r="C19" s="278" t="s">
        <v>700</v>
      </c>
      <c r="D19" s="278"/>
      <c r="E19" s="277"/>
    </row>
    <row r="20" spans="1:5" ht="45" x14ac:dyDescent="0.2">
      <c r="A20" s="277" t="s">
        <v>701</v>
      </c>
      <c r="B20" s="277" t="s">
        <v>702</v>
      </c>
      <c r="C20" s="278"/>
      <c r="D20" s="278"/>
      <c r="E20" s="278"/>
    </row>
    <row r="21" spans="1:5" ht="75" x14ac:dyDescent="0.2">
      <c r="A21" s="277" t="s">
        <v>703</v>
      </c>
      <c r="B21" s="277"/>
      <c r="C21" s="277" t="s">
        <v>704</v>
      </c>
      <c r="D21" s="278"/>
      <c r="E21" s="278"/>
    </row>
    <row r="22" spans="1:5" ht="15" x14ac:dyDescent="0.2">
      <c r="A22" s="277" t="s">
        <v>705</v>
      </c>
      <c r="B22" s="278" t="s">
        <v>700</v>
      </c>
      <c r="C22" s="278"/>
      <c r="D22" s="278"/>
      <c r="E22" s="278"/>
    </row>
    <row r="23" spans="1:5" ht="15" x14ac:dyDescent="0.2">
      <c r="A23" s="277" t="s">
        <v>706</v>
      </c>
      <c r="B23" s="277" t="s">
        <v>707</v>
      </c>
      <c r="C23" s="277"/>
      <c r="D23" s="278"/>
      <c r="E23" s="277"/>
    </row>
    <row r="24" spans="1:5" ht="15" x14ac:dyDescent="0.2">
      <c r="A24" s="279" t="s">
        <v>708</v>
      </c>
      <c r="B24" s="279"/>
      <c r="C24" s="279"/>
      <c r="D24" s="279"/>
      <c r="E24" s="279"/>
    </row>
  </sheetData>
  <mergeCells count="5">
    <mergeCell ref="A5:E6"/>
    <mergeCell ref="A7:E7"/>
    <mergeCell ref="A8:A9"/>
    <mergeCell ref="B8:E8"/>
    <mergeCell ref="A24:E24"/>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8</vt:i4>
      </vt:variant>
      <vt:variant>
        <vt:lpstr>Intervalos Nomeados</vt:lpstr>
      </vt:variant>
      <vt:variant>
        <vt:i4>2</vt:i4>
      </vt:variant>
    </vt:vector>
  </HeadingPairs>
  <TitlesOfParts>
    <vt:vector size="10" baseType="lpstr">
      <vt:lpstr>II - MATRIZ DE RISCOS</vt:lpstr>
      <vt:lpstr>III - ORÇAMENTO</vt:lpstr>
      <vt:lpstr>IV - COMPOSIÇÕES</vt:lpstr>
      <vt:lpstr>V - CRONOGRAMA</vt:lpstr>
      <vt:lpstr>VI - ENCARGOS SOCIAIS</vt:lpstr>
      <vt:lpstr>VII - BDI</vt:lpstr>
      <vt:lpstr>VIII - CURVA ABC</vt:lpstr>
      <vt:lpstr>IX - PRAZOS E GRANTIAS</vt:lpstr>
      <vt:lpstr>'VI - ENCARGOS SOCIAIS'!Area_de_impressao</vt:lpstr>
      <vt:lpstr>'VII - BDI'!Area_de_impressao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Alysson Maramaldo</cp:lastModifiedBy>
  <cp:revision>0</cp:revision>
  <cp:lastPrinted>2022-09-30T19:40:16Z</cp:lastPrinted>
  <dcterms:created xsi:type="dcterms:W3CDTF">2021-03-30T14:17:38Z</dcterms:created>
  <dcterms:modified xsi:type="dcterms:W3CDTF">2022-11-04T11:37:21Z</dcterms:modified>
</cp:coreProperties>
</file>